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gil\Desktop\UOC\TFG\"/>
    </mc:Choice>
  </mc:AlternateContent>
  <xr:revisionPtr revIDLastSave="0" documentId="13_ncr:1_{4BD33648-E507-4EFA-A345-126851106A3E}" xr6:coauthVersionLast="45" xr6:coauthVersionMax="45" xr10:uidLastSave="{00000000-0000-0000-0000-000000000000}"/>
  <bookViews>
    <workbookView xWindow="-108" yWindow="-108" windowWidth="23256" windowHeight="12576" firstSheet="3" activeTab="3" xr2:uid="{00000000-000D-0000-FFFF-FFFF00000000}"/>
  </bookViews>
  <sheets>
    <sheet name="E" sheetId="4" state="hidden" r:id="rId1"/>
    <sheet name="S" sheetId="3" state="hidden" r:id="rId2"/>
    <sheet name="D" sheetId="2" state="hidden" r:id="rId3"/>
    <sheet name="Ev. RIESGO R ANALÍTICA" sheetId="1" r:id="rId4"/>
  </sheets>
  <externalReferences>
    <externalReference r:id="rId5"/>
  </externalReferences>
  <definedNames>
    <definedName name="_31_03_2011">[1]DATOS!#REF!</definedName>
    <definedName name="_xlnm.Print_Area" localSheetId="3">'Ev. RIESGO R ANALÍTICA'!$A$1:$L$49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  <c r="H33" i="1"/>
  <c r="G33" i="1"/>
  <c r="B1" i="3" s="1"/>
  <c r="D39" i="1"/>
  <c r="F33" i="1" l="1"/>
  <c r="G32" i="1" l="1"/>
  <c r="B47" i="1" s="1"/>
</calcChain>
</file>

<file path=xl/sharedStrings.xml><?xml version="1.0" encoding="utf-8"?>
<sst xmlns="http://schemas.openxmlformats.org/spreadsheetml/2006/main" count="46" uniqueCount="46">
  <si>
    <t xml:space="preserve">Cliente: </t>
  </si>
  <si>
    <t>Preparado por:</t>
  </si>
  <si>
    <t>Revisado por:</t>
  </si>
  <si>
    <t xml:space="preserve">Ejercicio cerrado el: </t>
  </si>
  <si>
    <t>RIESGOS DE AUDITORÍA</t>
  </si>
  <si>
    <r>
      <t xml:space="preserve">Asunto: </t>
    </r>
    <r>
      <rPr>
        <sz val="11"/>
        <rFont val="Times New Roman"/>
        <family val="1"/>
      </rPr>
      <t>EVALUACIÓN DEL RIESGO DE REVISIÓN ANALÍTICA</t>
    </r>
  </si>
  <si>
    <t xml:space="preserve">Fecha: </t>
  </si>
  <si>
    <t>Fecha:</t>
  </si>
  <si>
    <t>El presente cuestionario trata de evaluar el RIESGO DE REVISIÓN ANALÍTICA</t>
  </si>
  <si>
    <t>El RIESGO DE REVISIÓN ANALIÍTICA, se define como la probabilidad de que no se detecten errores sustanciales a través del estudio analítico de los estados financieros.</t>
  </si>
  <si>
    <t xml:space="preserve">Se entiende por procedimientos analíticos el análisis de ratios y tendencias significativas, incluyendo la correspondiente investigación de partidas y fluctuaciones que no sean coherentes con otra información relevante o que se desvíen sustancialmente de los importes previstos o estimados.
</t>
  </si>
  <si>
    <t>OBJETIVO:</t>
  </si>
  <si>
    <t>Evaluar el riesgo de Revisión Analítica para ser tenido en consideración en la planificación de la auditoría.</t>
  </si>
  <si>
    <t>TRABAJO REALIZADO:</t>
  </si>
  <si>
    <t>Riesgo</t>
  </si>
  <si>
    <t>Bajo</t>
  </si>
  <si>
    <t>Medio</t>
  </si>
  <si>
    <t>RIESGO DE LA REVISIÓN ANALÍTICA</t>
  </si>
  <si>
    <t>Alto</t>
  </si>
  <si>
    <t>CONCLUSIÓN:</t>
  </si>
  <si>
    <t>El RIESGO ANALÍTICO será tenido en consideración a la hora de determinar el alcance, naturaleza y momento de realización de las pruebas de auditoría.</t>
  </si>
  <si>
    <t>ZM:100054:0</t>
  </si>
  <si>
    <t>Salida de la Zona Memoria -&gt; GRM_RIESGO REV ANALITICA Période : 0</t>
  </si>
  <si>
    <t>AG16.3</t>
  </si>
  <si>
    <t>ZM:100002:0</t>
  </si>
  <si>
    <t>Salida de la Zona Memoria -&gt; GR_Nombre del cliente Période : 0</t>
  </si>
  <si>
    <t>ZM:100003:0</t>
  </si>
  <si>
    <t>Salida de la Zona Memoria -&gt; GR_Ejercicio cerrado a  Période : 0</t>
  </si>
  <si>
    <t>ZM:100009:0</t>
  </si>
  <si>
    <t>Salida de la Zona Memoria -&gt; GR_Responsable AG Période : 0</t>
  </si>
  <si>
    <t>ZM:100005:0</t>
  </si>
  <si>
    <t>Salida de la Zona Memoria -&gt; GR_Socio Director Période : 0</t>
  </si>
  <si>
    <t>ZM:100342:0</t>
  </si>
  <si>
    <t>Salida de la Zona Memoria -&gt; GR_Forma Jurídica Période : 0</t>
  </si>
  <si>
    <r>
      <t>Para la evaluación del riesgo traemos los resultados obtenidos en la Revisión Analítica efectuada en</t>
    </r>
    <r>
      <rPr>
        <b/>
        <i/>
        <sz val="10"/>
        <color rgb="FFFF0000"/>
        <rFont val="Arial"/>
        <family val="2"/>
      </rPr>
      <t xml:space="preserve"> AG15.1</t>
    </r>
  </si>
  <si>
    <t>ZM:100281:0</t>
  </si>
  <si>
    <t>Justificación del criterio adoptado:</t>
  </si>
  <si>
    <t>ZMS:100462:0</t>
  </si>
  <si>
    <t>Salida de la Zona Memoria  -&gt; GRM_RIESGO REV ANALITICA AJUSTADO Periodo : 0</t>
  </si>
  <si>
    <t>FUNDACIÓ EDUCATIVA PRIVADA DOMINIQUES PARE COLL (FEDAC)</t>
  </si>
  <si>
    <t>31/08/2020</t>
  </si>
  <si>
    <t>SQB</t>
  </si>
  <si>
    <t>JCC</t>
  </si>
  <si>
    <t>Societat Cooperativa Catalana del Vi</t>
  </si>
  <si>
    <t>VGC</t>
  </si>
  <si>
    <t>JCG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</si>
</sst>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;@"/>
    <numFmt numFmtId="165" formatCode="_-* #,##0.00\ [$€]_-;\-* #,##0.00\ [$€]_-;_-* &quot;-&quot;??\ [$€]_-;_-@_-"/>
    <numFmt numFmtId="166" formatCode="_-* #,##0\ _P_t_s_-;\-* #,##0\ _P_t_s_-;_-* &quot;-&quot;\ _P_t_s_-;_-@_-"/>
    <numFmt numFmtId="167" formatCode="_-* #,##0.00\ _P_t_s_-;\-* #,##0.00\ _P_t_s_-;_-* &quot;-&quot;??\ _P_t_s_-;_-@_-"/>
  </numFmts>
  <fonts count="4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Arial Narrow"/>
      <family val="2"/>
    </font>
    <font>
      <sz val="12"/>
      <name val="Times New Roman"/>
      <family val="1"/>
    </font>
    <font>
      <sz val="10"/>
      <name val="Book Antiqua"/>
      <family val="1"/>
    </font>
    <font>
      <b/>
      <sz val="12"/>
      <name val="Book Antiqua"/>
      <family val="1"/>
    </font>
    <font>
      <sz val="8"/>
      <name val="Book Antiqua"/>
      <family val="1"/>
    </font>
    <font>
      <b/>
      <sz val="10"/>
      <name val="Book Antiqua"/>
      <family val="1"/>
    </font>
    <font>
      <b/>
      <sz val="10"/>
      <name val="Arial"/>
      <family val="2"/>
    </font>
    <font>
      <sz val="10"/>
      <name val="AvantGarde"/>
      <family val="2"/>
    </font>
    <font>
      <b/>
      <sz val="10"/>
      <name val="AvantGarde"/>
      <family val="2"/>
    </font>
    <font>
      <i/>
      <sz val="9"/>
      <name val="AvantGarde"/>
      <family val="2"/>
    </font>
    <font>
      <i/>
      <sz val="9"/>
      <name val="Arial"/>
      <family val="2"/>
    </font>
    <font>
      <sz val="9"/>
      <name val="Book Antiqua"/>
      <family val="1"/>
    </font>
    <font>
      <b/>
      <i/>
      <sz val="12"/>
      <name val="Book Antiqua"/>
      <family val="1"/>
    </font>
    <font>
      <b/>
      <sz val="14"/>
      <name val="Book Antiqua"/>
      <family val="1"/>
    </font>
    <font>
      <sz val="9"/>
      <name val="AvantGarde"/>
      <family val="2"/>
    </font>
    <font>
      <sz val="10"/>
      <name val="Geneva"/>
    </font>
    <font>
      <b/>
      <i/>
      <sz val="12"/>
      <name val="AvantGarde"/>
      <family val="2"/>
    </font>
    <font>
      <b/>
      <sz val="11"/>
      <name val="AvantGarde"/>
      <family val="2"/>
    </font>
    <font>
      <b/>
      <sz val="9"/>
      <name val="AvantGarde"/>
      <family val="2"/>
    </font>
    <font>
      <sz val="10"/>
      <name val="Arial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6" tint="0.39997558519241921"/>
      <name val="Book Antiqua"/>
      <family val="1"/>
    </font>
    <font>
      <sz val="10"/>
      <color rgb="FF000000"/>
      <name val="Arial"/>
      <family val="2"/>
    </font>
    <font>
      <i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2"/>
      <name val="Book Antiqua"/>
      <family val="1"/>
    </font>
    <font>
      <b/>
      <sz val="10"/>
      <color theme="6" tint="0.3999755851924192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4" fillId="0" borderId="0"/>
    <xf numFmtId="0" fontId="30" fillId="0" borderId="0"/>
    <xf numFmtId="0" fontId="2" fillId="0" borderId="0"/>
    <xf numFmtId="0" fontId="30" fillId="0" borderId="0"/>
    <xf numFmtId="0" fontId="25" fillId="0" borderId="0"/>
    <xf numFmtId="0" fontId="30" fillId="0" borderId="0"/>
    <xf numFmtId="0" fontId="27" fillId="0" borderId="0"/>
    <xf numFmtId="0" fontId="30" fillId="0" borderId="0"/>
    <xf numFmtId="0" fontId="2" fillId="0" borderId="0"/>
    <xf numFmtId="0" fontId="30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17"/>
    <xf numFmtId="0" fontId="2" fillId="0" borderId="0" xfId="17" applyFill="1"/>
    <xf numFmtId="0" fontId="4" fillId="0" borderId="4" xfId="17" applyFont="1" applyFill="1" applyBorder="1" applyAlignment="1" applyProtection="1">
      <alignment vertical="top" wrapText="1"/>
      <protection locked="0"/>
    </xf>
    <xf numFmtId="0" fontId="4" fillId="0" borderId="5" xfId="17" applyFont="1" applyFill="1" applyBorder="1" applyAlignment="1" applyProtection="1">
      <alignment vertical="top" wrapText="1"/>
      <protection locked="0"/>
    </xf>
    <xf numFmtId="4" fontId="5" fillId="0" borderId="8" xfId="17" applyNumberFormat="1" applyFont="1" applyFill="1" applyBorder="1" applyAlignment="1" applyProtection="1">
      <alignment horizontal="center" vertical="top" wrapText="1"/>
      <protection locked="0"/>
    </xf>
    <xf numFmtId="4" fontId="5" fillId="0" borderId="9" xfId="17" applyNumberFormat="1" applyFont="1" applyFill="1" applyBorder="1" applyAlignment="1" applyProtection="1">
      <alignment horizontal="center" vertical="top" wrapText="1"/>
      <protection locked="0"/>
    </xf>
    <xf numFmtId="0" fontId="6" fillId="0" borderId="0" xfId="17" applyFont="1" applyFill="1" applyBorder="1" applyAlignment="1" applyProtection="1">
      <alignment vertical="top" wrapText="1"/>
      <protection locked="0"/>
    </xf>
    <xf numFmtId="0" fontId="6" fillId="0" borderId="10" xfId="17" applyFont="1" applyFill="1" applyBorder="1" applyAlignment="1" applyProtection="1">
      <alignment vertical="top" wrapText="1"/>
      <protection locked="0"/>
    </xf>
    <xf numFmtId="0" fontId="7" fillId="0" borderId="14" xfId="17" applyFont="1" applyFill="1" applyBorder="1" applyAlignment="1" applyProtection="1">
      <alignment vertical="top" wrapText="1"/>
      <protection locked="0"/>
    </xf>
    <xf numFmtId="0" fontId="7" fillId="0" borderId="15" xfId="17" applyFont="1" applyFill="1" applyBorder="1" applyAlignment="1" applyProtection="1">
      <alignment vertical="top" wrapText="1"/>
      <protection locked="0"/>
    </xf>
    <xf numFmtId="0" fontId="30" fillId="0" borderId="0" xfId="21"/>
    <xf numFmtId="0" fontId="31" fillId="0" borderId="0" xfId="21" applyFont="1" applyBorder="1" applyAlignment="1"/>
    <xf numFmtId="0" fontId="2" fillId="0" borderId="0" xfId="34"/>
    <xf numFmtId="0" fontId="8" fillId="0" borderId="0" xfId="34" applyFont="1"/>
    <xf numFmtId="0" fontId="2" fillId="0" borderId="0" xfId="35"/>
    <xf numFmtId="0" fontId="10" fillId="0" borderId="0" xfId="35" applyFont="1"/>
    <xf numFmtId="0" fontId="8" fillId="0" borderId="0" xfId="35" applyFont="1"/>
    <xf numFmtId="0" fontId="11" fillId="0" borderId="0" xfId="35" applyFont="1" applyAlignment="1">
      <alignment horizontal="center"/>
    </xf>
    <xf numFmtId="0" fontId="8" fillId="0" borderId="0" xfId="35" applyFont="1" applyAlignment="1">
      <alignment horizontal="center"/>
    </xf>
    <xf numFmtId="0" fontId="12" fillId="0" borderId="8" xfId="33" applyFont="1" applyFill="1" applyBorder="1"/>
    <xf numFmtId="0" fontId="2" fillId="0" borderId="0" xfId="33"/>
    <xf numFmtId="0" fontId="13" fillId="0" borderId="0" xfId="33" applyFont="1"/>
    <xf numFmtId="0" fontId="14" fillId="0" borderId="0" xfId="33" applyFont="1" applyAlignment="1">
      <alignment horizontal="center"/>
    </xf>
    <xf numFmtId="0" fontId="13" fillId="0" borderId="0" xfId="33" applyFont="1" applyAlignment="1">
      <alignment horizontal="center"/>
    </xf>
    <xf numFmtId="0" fontId="15" fillId="0" borderId="0" xfId="33" applyFont="1"/>
    <xf numFmtId="0" fontId="16" fillId="0" borderId="0" xfId="33" applyFont="1"/>
    <xf numFmtId="0" fontId="12" fillId="0" borderId="18" xfId="33" applyFont="1" applyFill="1" applyBorder="1"/>
    <xf numFmtId="0" fontId="2" fillId="0" borderId="19" xfId="33" applyFill="1" applyBorder="1"/>
    <xf numFmtId="0" fontId="13" fillId="0" borderId="0" xfId="33" applyFont="1" applyFill="1"/>
    <xf numFmtId="0" fontId="11" fillId="0" borderId="0" xfId="34" applyFont="1" applyAlignment="1">
      <alignment horizontal="center"/>
    </xf>
    <xf numFmtId="0" fontId="8" fillId="0" borderId="0" xfId="34" applyFont="1" applyAlignment="1">
      <alignment horizontal="center"/>
    </xf>
    <xf numFmtId="3" fontId="10" fillId="2" borderId="20" xfId="34" applyNumberFormat="1" applyFont="1" applyFill="1" applyBorder="1" applyAlignment="1">
      <alignment horizontal="right"/>
    </xf>
    <xf numFmtId="0" fontId="17" fillId="2" borderId="21" xfId="34" applyFont="1" applyFill="1" applyBorder="1" applyAlignment="1">
      <alignment horizontal="center"/>
    </xf>
    <xf numFmtId="0" fontId="8" fillId="2" borderId="21" xfId="34" applyFont="1" applyFill="1" applyBorder="1"/>
    <xf numFmtId="0" fontId="11" fillId="2" borderId="21" xfId="34" applyFont="1" applyFill="1" applyBorder="1" applyAlignment="1">
      <alignment horizontal="center"/>
    </xf>
    <xf numFmtId="1" fontId="18" fillId="2" borderId="21" xfId="34" applyNumberFormat="1" applyFont="1" applyFill="1" applyBorder="1" applyAlignment="1" applyProtection="1">
      <alignment horizontal="center"/>
      <protection hidden="1"/>
    </xf>
    <xf numFmtId="0" fontId="8" fillId="2" borderId="22" xfId="34" applyFont="1" applyFill="1" applyBorder="1"/>
    <xf numFmtId="3" fontId="10" fillId="2" borderId="23" xfId="34" applyNumberFormat="1" applyFont="1" applyFill="1" applyBorder="1" applyAlignment="1">
      <alignment horizontal="right"/>
    </xf>
    <xf numFmtId="0" fontId="8" fillId="2" borderId="0" xfId="34" applyFont="1" applyFill="1" applyBorder="1"/>
    <xf numFmtId="0" fontId="2" fillId="2" borderId="0" xfId="34" applyFill="1"/>
    <xf numFmtId="0" fontId="8" fillId="2" borderId="0" xfId="34" applyFont="1" applyFill="1" applyBorder="1" applyAlignment="1">
      <alignment horizontal="center"/>
    </xf>
    <xf numFmtId="9" fontId="9" fillId="2" borderId="0" xfId="36" applyFont="1" applyFill="1" applyBorder="1" applyAlignment="1">
      <alignment horizontal="center"/>
    </xf>
    <xf numFmtId="0" fontId="11" fillId="2" borderId="0" xfId="34" applyFont="1" applyFill="1" applyBorder="1" applyAlignment="1">
      <alignment horizontal="center"/>
    </xf>
    <xf numFmtId="1" fontId="18" fillId="2" borderId="0" xfId="34" applyNumberFormat="1" applyFont="1" applyFill="1" applyBorder="1" applyAlignment="1" applyProtection="1">
      <alignment horizontal="center"/>
      <protection hidden="1"/>
    </xf>
    <xf numFmtId="0" fontId="17" fillId="3" borderId="8" xfId="34" applyFont="1" applyFill="1" applyBorder="1" applyAlignment="1">
      <alignment horizontal="center"/>
    </xf>
    <xf numFmtId="0" fontId="8" fillId="2" borderId="7" xfId="34" applyFont="1" applyFill="1" applyBorder="1"/>
    <xf numFmtId="0" fontId="17" fillId="0" borderId="8" xfId="34" applyFont="1" applyFill="1" applyBorder="1" applyAlignment="1">
      <alignment horizontal="center"/>
    </xf>
    <xf numFmtId="0" fontId="17" fillId="2" borderId="0" xfId="34" applyFont="1" applyFill="1" applyBorder="1" applyAlignment="1">
      <alignment horizontal="center"/>
    </xf>
    <xf numFmtId="0" fontId="17" fillId="0" borderId="24" xfId="34" applyFont="1" applyFill="1" applyBorder="1" applyAlignment="1">
      <alignment horizontal="center"/>
    </xf>
    <xf numFmtId="0" fontId="11" fillId="3" borderId="18" xfId="34" applyFont="1" applyFill="1" applyBorder="1" applyAlignment="1">
      <alignment horizontal="left"/>
    </xf>
    <xf numFmtId="0" fontId="19" fillId="3" borderId="25" xfId="34" applyFont="1" applyFill="1" applyBorder="1"/>
    <xf numFmtId="0" fontId="2" fillId="3" borderId="19" xfId="34" applyFill="1" applyBorder="1"/>
    <xf numFmtId="0" fontId="19" fillId="3" borderId="19" xfId="34" applyFont="1" applyFill="1" applyBorder="1" applyAlignment="1">
      <alignment horizontal="center"/>
    </xf>
    <xf numFmtId="0" fontId="11" fillId="2" borderId="21" xfId="34" applyFont="1" applyFill="1" applyBorder="1" applyAlignment="1">
      <alignment horizontal="left"/>
    </xf>
    <xf numFmtId="0" fontId="19" fillId="2" borderId="21" xfId="34" applyFont="1" applyFill="1" applyBorder="1"/>
    <xf numFmtId="2" fontId="32" fillId="2" borderId="21" xfId="34" applyNumberFormat="1" applyFont="1" applyFill="1" applyBorder="1" applyAlignment="1">
      <alignment horizontal="center"/>
    </xf>
    <xf numFmtId="2" fontId="32" fillId="2" borderId="25" xfId="34" applyNumberFormat="1" applyFont="1" applyFill="1" applyBorder="1" applyAlignment="1">
      <alignment horizontal="center"/>
    </xf>
    <xf numFmtId="0" fontId="11" fillId="2" borderId="0" xfId="34" applyFont="1" applyFill="1" applyBorder="1" applyAlignment="1">
      <alignment horizontal="left"/>
    </xf>
    <xf numFmtId="0" fontId="19" fillId="2" borderId="0" xfId="34" applyFont="1" applyFill="1" applyBorder="1"/>
    <xf numFmtId="2" fontId="19" fillId="2" borderId="0" xfId="34" applyNumberFormat="1" applyFont="1" applyFill="1" applyBorder="1" applyAlignment="1">
      <alignment horizontal="center"/>
    </xf>
    <xf numFmtId="0" fontId="19" fillId="2" borderId="0" xfId="34" applyFont="1" applyFill="1" applyBorder="1" applyAlignment="1">
      <alignment horizontal="center"/>
    </xf>
    <xf numFmtId="3" fontId="10" fillId="2" borderId="26" xfId="34" applyNumberFormat="1" applyFont="1" applyFill="1" applyBorder="1" applyAlignment="1">
      <alignment horizontal="right"/>
    </xf>
    <xf numFmtId="0" fontId="17" fillId="2" borderId="27" xfId="34" applyFont="1" applyFill="1" applyBorder="1" applyAlignment="1">
      <alignment horizontal="center"/>
    </xf>
    <xf numFmtId="0" fontId="8" fillId="2" borderId="27" xfId="34" applyFont="1" applyFill="1" applyBorder="1"/>
    <xf numFmtId="0" fontId="11" fillId="2" borderId="27" xfId="34" applyFont="1" applyFill="1" applyBorder="1" applyAlignment="1">
      <alignment horizontal="center"/>
    </xf>
    <xf numFmtId="1" fontId="18" fillId="2" borderId="27" xfId="34" applyNumberFormat="1" applyFont="1" applyFill="1" applyBorder="1" applyAlignment="1" applyProtection="1">
      <alignment horizontal="center"/>
      <protection hidden="1"/>
    </xf>
    <xf numFmtId="0" fontId="8" fillId="2" borderId="28" xfId="34" applyFont="1" applyFill="1" applyBorder="1"/>
    <xf numFmtId="0" fontId="13" fillId="0" borderId="0" xfId="34" applyFont="1"/>
    <xf numFmtId="0" fontId="20" fillId="0" borderId="0" xfId="34" applyFont="1" applyFill="1" applyBorder="1" applyAlignment="1">
      <alignment horizontal="center"/>
    </xf>
    <xf numFmtId="0" fontId="21" fillId="0" borderId="19" xfId="30" applyFill="1" applyBorder="1"/>
    <xf numFmtId="0" fontId="21" fillId="0" borderId="0" xfId="30"/>
    <xf numFmtId="0" fontId="13" fillId="0" borderId="0" xfId="35" applyFont="1"/>
    <xf numFmtId="0" fontId="14" fillId="0" borderId="0" xfId="35" applyFont="1" applyAlignment="1">
      <alignment horizontal="center"/>
    </xf>
    <xf numFmtId="1" fontId="22" fillId="0" borderId="0" xfId="35" applyNumberFormat="1" applyFont="1" applyBorder="1" applyAlignment="1" applyProtection="1">
      <alignment horizontal="center"/>
      <protection hidden="1"/>
    </xf>
    <xf numFmtId="1" fontId="22" fillId="0" borderId="0" xfId="35" applyNumberFormat="1" applyFont="1" applyFill="1" applyBorder="1" applyAlignment="1" applyProtection="1">
      <alignment horizontal="center"/>
      <protection hidden="1"/>
    </xf>
    <xf numFmtId="4" fontId="2" fillId="0" borderId="0" xfId="34" applyNumberFormat="1"/>
    <xf numFmtId="0" fontId="2" fillId="0" borderId="0" xfId="34" applyFill="1"/>
    <xf numFmtId="0" fontId="23" fillId="0" borderId="0" xfId="34" applyFont="1" applyFill="1" applyBorder="1"/>
    <xf numFmtId="0" fontId="2" fillId="0" borderId="0" xfId="34" applyFill="1" applyBorder="1"/>
    <xf numFmtId="0" fontId="13" fillId="0" borderId="0" xfId="34" applyFont="1" applyFill="1" applyBorder="1"/>
    <xf numFmtId="0" fontId="14" fillId="0" borderId="0" xfId="34" applyFont="1" applyFill="1" applyBorder="1" applyAlignment="1">
      <alignment horizontal="center"/>
    </xf>
    <xf numFmtId="0" fontId="13" fillId="0" borderId="0" xfId="34" applyFont="1" applyFill="1" applyBorder="1" applyAlignment="1">
      <alignment horizontal="center"/>
    </xf>
    <xf numFmtId="0" fontId="20" fillId="0" borderId="0" xfId="34" applyFont="1" applyFill="1" applyBorder="1"/>
    <xf numFmtId="0" fontId="24" fillId="0" borderId="0" xfId="34" applyFont="1" applyFill="1" applyBorder="1"/>
    <xf numFmtId="0" fontId="23" fillId="0" borderId="0" xfId="34" applyFont="1" applyFill="1" applyBorder="1" applyAlignment="1">
      <alignment horizontal="center"/>
    </xf>
    <xf numFmtId="0" fontId="25" fillId="0" borderId="0" xfId="24"/>
    <xf numFmtId="14" fontId="25" fillId="0" borderId="0" xfId="24" applyNumberFormat="1"/>
    <xf numFmtId="0" fontId="2" fillId="0" borderId="0" xfId="34" applyFont="1"/>
    <xf numFmtId="0" fontId="11" fillId="0" borderId="0" xfId="35" applyFont="1" applyAlignment="1">
      <alignment horizontal="left"/>
    </xf>
    <xf numFmtId="0" fontId="34" fillId="0" borderId="0" xfId="33" applyFont="1"/>
    <xf numFmtId="0" fontId="37" fillId="0" borderId="0" xfId="0" applyFont="1"/>
    <xf numFmtId="0" fontId="39" fillId="2" borderId="0" xfId="34" applyFont="1" applyFill="1" applyBorder="1" applyAlignment="1">
      <alignment horizontal="center"/>
    </xf>
    <xf numFmtId="9" fontId="38" fillId="0" borderId="0" xfId="46" applyFont="1" applyFill="1" applyBorder="1" applyAlignment="1">
      <alignment horizontal="right"/>
    </xf>
    <xf numFmtId="0" fontId="11" fillId="2" borderId="0" xfId="34" applyFont="1" applyFill="1" applyBorder="1" applyAlignment="1">
      <alignment horizontal="center"/>
    </xf>
    <xf numFmtId="1" fontId="18" fillId="2" borderId="0" xfId="34" applyNumberFormat="1" applyFont="1" applyFill="1" applyBorder="1" applyAlignment="1" applyProtection="1">
      <alignment horizontal="center"/>
      <protection hidden="1"/>
    </xf>
    <xf numFmtId="2" fontId="19" fillId="2" borderId="0" xfId="34" applyNumberFormat="1" applyFont="1" applyFill="1" applyBorder="1" applyAlignment="1">
      <alignment horizontal="center"/>
    </xf>
    <xf numFmtId="0" fontId="19" fillId="2" borderId="0" xfId="34" applyFont="1" applyFill="1" applyBorder="1" applyAlignment="1">
      <alignment horizontal="center"/>
    </xf>
    <xf numFmtId="0" fontId="11" fillId="0" borderId="0" xfId="34" applyFont="1" applyFill="1" applyBorder="1" applyAlignment="1">
      <alignment horizontal="left"/>
    </xf>
    <xf numFmtId="0" fontId="19" fillId="0" borderId="0" xfId="34" applyFont="1" applyFill="1" applyBorder="1"/>
    <xf numFmtId="0" fontId="35" fillId="0" borderId="16" xfId="21" applyFont="1" applyBorder="1" applyAlignment="1">
      <alignment horizontal="center"/>
    </xf>
    <xf numFmtId="0" fontId="35" fillId="0" borderId="17" xfId="21" applyFont="1" applyBorder="1" applyAlignment="1">
      <alignment horizontal="center"/>
    </xf>
    <xf numFmtId="0" fontId="2" fillId="0" borderId="0" xfId="21" applyFont="1" applyFill="1" applyAlignment="1">
      <alignment horizontal="left" vertical="center" wrapText="1"/>
    </xf>
    <xf numFmtId="0" fontId="33" fillId="0" borderId="0" xfId="21" applyFont="1" applyAlignment="1">
      <alignment horizontal="left" vertical="center" wrapText="1"/>
    </xf>
    <xf numFmtId="0" fontId="21" fillId="0" borderId="0" xfId="30" applyAlignment="1">
      <alignment horizontal="left" wrapText="1"/>
    </xf>
    <xf numFmtId="0" fontId="3" fillId="0" borderId="1" xfId="17" applyFont="1" applyFill="1" applyBorder="1" applyAlignment="1" applyProtection="1">
      <alignment horizontal="center" vertical="top" wrapText="1"/>
      <protection locked="0"/>
    </xf>
    <xf numFmtId="0" fontId="3" fillId="0" borderId="2" xfId="17" applyFont="1" applyFill="1" applyBorder="1" applyAlignment="1" applyProtection="1">
      <alignment horizontal="center" vertical="top" wrapText="1"/>
      <protection locked="0"/>
    </xf>
    <xf numFmtId="0" fontId="3" fillId="0" borderId="2" xfId="17" applyNumberFormat="1" applyFont="1" applyFill="1" applyBorder="1" applyAlignment="1" applyProtection="1">
      <alignment horizontal="left" vertical="top" wrapText="1"/>
      <protection locked="0"/>
    </xf>
    <xf numFmtId="0" fontId="3" fillId="0" borderId="3" xfId="17" applyNumberFormat="1" applyFont="1" applyFill="1" applyBorder="1" applyAlignment="1" applyProtection="1">
      <alignment horizontal="left" vertical="top" wrapText="1"/>
      <protection locked="0"/>
    </xf>
    <xf numFmtId="0" fontId="3" fillId="0" borderId="6" xfId="17" applyFont="1" applyFill="1" applyBorder="1" applyAlignment="1" applyProtection="1">
      <alignment horizontal="center" vertical="top" wrapText="1"/>
      <protection locked="0"/>
    </xf>
    <xf numFmtId="0" fontId="3" fillId="0" borderId="0" xfId="17" applyFont="1" applyFill="1" applyBorder="1" applyAlignment="1" applyProtection="1">
      <alignment horizontal="center" vertical="top" wrapText="1"/>
      <protection locked="0"/>
    </xf>
    <xf numFmtId="164" fontId="3" fillId="0" borderId="0" xfId="17" applyNumberFormat="1" applyFont="1" applyFill="1" applyBorder="1" applyAlignment="1" applyProtection="1">
      <alignment horizontal="left" vertical="top" wrapText="1"/>
      <protection locked="0"/>
    </xf>
    <xf numFmtId="164" fontId="3" fillId="0" borderId="7" xfId="17" applyNumberFormat="1" applyFont="1" applyFill="1" applyBorder="1" applyAlignment="1" applyProtection="1">
      <alignment horizontal="left" vertical="top" wrapText="1"/>
      <protection locked="0"/>
    </xf>
    <xf numFmtId="0" fontId="6" fillId="0" borderId="6" xfId="17" applyFont="1" applyFill="1" applyBorder="1" applyAlignment="1" applyProtection="1">
      <alignment horizontal="center" vertical="top" wrapText="1"/>
      <protection locked="0"/>
    </xf>
    <xf numFmtId="0" fontId="6" fillId="0" borderId="0" xfId="17" applyFont="1" applyFill="1" applyBorder="1" applyAlignment="1" applyProtection="1">
      <alignment horizontal="center" vertical="top" wrapText="1"/>
      <protection locked="0"/>
    </xf>
    <xf numFmtId="0" fontId="7" fillId="0" borderId="11" xfId="17" applyFont="1" applyFill="1" applyBorder="1" applyAlignment="1" applyProtection="1">
      <alignment horizontal="left" vertical="top" wrapText="1"/>
      <protection locked="0"/>
    </xf>
    <xf numFmtId="0" fontId="7" fillId="0" borderId="12" xfId="17" applyFont="1" applyFill="1" applyBorder="1" applyAlignment="1" applyProtection="1">
      <alignment horizontal="left" vertical="top" wrapText="1"/>
      <protection locked="0"/>
    </xf>
    <xf numFmtId="0" fontId="7" fillId="0" borderId="13" xfId="17" applyFont="1" applyFill="1" applyBorder="1" applyAlignment="1" applyProtection="1">
      <alignment horizontal="left" vertical="top" wrapText="1"/>
      <protection locked="0"/>
    </xf>
    <xf numFmtId="0" fontId="8" fillId="0" borderId="20" xfId="34" applyFont="1" applyFill="1" applyBorder="1" applyAlignment="1">
      <alignment horizontal="left" vertical="top" wrapText="1"/>
    </xf>
    <xf numFmtId="0" fontId="8" fillId="0" borderId="21" xfId="34" applyFont="1" applyFill="1" applyBorder="1" applyAlignment="1">
      <alignment horizontal="left" vertical="top" wrapText="1"/>
    </xf>
    <xf numFmtId="0" fontId="8" fillId="0" borderId="22" xfId="34" applyFont="1" applyFill="1" applyBorder="1" applyAlignment="1">
      <alignment horizontal="left" vertical="top" wrapText="1"/>
    </xf>
    <xf numFmtId="0" fontId="8" fillId="0" borderId="23" xfId="34" applyFont="1" applyFill="1" applyBorder="1" applyAlignment="1">
      <alignment horizontal="left" vertical="top" wrapText="1"/>
    </xf>
    <xf numFmtId="0" fontId="8" fillId="0" borderId="0" xfId="34" applyFont="1" applyFill="1" applyBorder="1" applyAlignment="1">
      <alignment horizontal="left" vertical="top" wrapText="1"/>
    </xf>
    <xf numFmtId="0" fontId="8" fillId="0" borderId="7" xfId="34" applyFont="1" applyFill="1" applyBorder="1" applyAlignment="1">
      <alignment horizontal="left" vertical="top" wrapText="1"/>
    </xf>
    <xf numFmtId="0" fontId="8" fillId="0" borderId="26" xfId="34" applyFont="1" applyFill="1" applyBorder="1" applyAlignment="1">
      <alignment horizontal="left" vertical="top" wrapText="1"/>
    </xf>
    <xf numFmtId="0" fontId="8" fillId="0" borderId="27" xfId="34" applyFont="1" applyFill="1" applyBorder="1" applyAlignment="1">
      <alignment horizontal="left" vertical="top" wrapText="1"/>
    </xf>
    <xf numFmtId="0" fontId="8" fillId="0" borderId="28" xfId="34" applyFont="1" applyFill="1" applyBorder="1" applyAlignment="1">
      <alignment horizontal="left" vertical="top" wrapText="1"/>
    </xf>
  </cellXfs>
  <cellStyles count="47">
    <cellStyle name="Euro" xfId="1" xr:uid="{00000000-0005-0000-0000-000000000000}"/>
    <cellStyle name="Euro 2" xfId="2" xr:uid="{00000000-0005-0000-0000-000001000000}"/>
    <cellStyle name="Euro 2 2" xfId="3" xr:uid="{00000000-0005-0000-0000-000002000000}"/>
    <cellStyle name="Euro 2 3" xfId="4" xr:uid="{00000000-0005-0000-0000-000003000000}"/>
    <cellStyle name="Euro 3" xfId="5" xr:uid="{00000000-0005-0000-0000-000004000000}"/>
    <cellStyle name="Euro 4" xfId="6" xr:uid="{00000000-0005-0000-0000-000005000000}"/>
    <cellStyle name="Hipervínculo 2" xfId="7" xr:uid="{00000000-0005-0000-0000-000006000000}"/>
    <cellStyle name="Millares [0] 2" xfId="8" xr:uid="{00000000-0005-0000-0000-000007000000}"/>
    <cellStyle name="Millares 2" xfId="9" xr:uid="{00000000-0005-0000-0000-000008000000}"/>
    <cellStyle name="Millares 3" xfId="10" xr:uid="{00000000-0005-0000-0000-000009000000}"/>
    <cellStyle name="Millares 4" xfId="11" xr:uid="{00000000-0005-0000-0000-00000A000000}"/>
    <cellStyle name="Millares 5" xfId="12" xr:uid="{00000000-0005-0000-0000-00000B000000}"/>
    <cellStyle name="Millares 6" xfId="13" xr:uid="{00000000-0005-0000-0000-00000C000000}"/>
    <cellStyle name="Millares 7" xfId="14" xr:uid="{00000000-0005-0000-0000-00000D000000}"/>
    <cellStyle name="Millares 8" xfId="15" xr:uid="{00000000-0005-0000-0000-00000E000000}"/>
    <cellStyle name="Millares 9" xfId="16" xr:uid="{00000000-0005-0000-0000-00000F000000}"/>
    <cellStyle name="Normal" xfId="0" builtinId="0"/>
    <cellStyle name="Normal 2" xfId="17" xr:uid="{00000000-0005-0000-0000-000011000000}"/>
    <cellStyle name="Normal 2 2" xfId="18" xr:uid="{00000000-0005-0000-0000-000012000000}"/>
    <cellStyle name="Normal 2 2 2" xfId="19" xr:uid="{00000000-0005-0000-0000-000013000000}"/>
    <cellStyle name="Normal 2 3" xfId="20" xr:uid="{00000000-0005-0000-0000-000014000000}"/>
    <cellStyle name="Normal 3" xfId="21" xr:uid="{00000000-0005-0000-0000-000015000000}"/>
    <cellStyle name="Normal 3 2" xfId="22" xr:uid="{00000000-0005-0000-0000-000016000000}"/>
    <cellStyle name="Normal 3 3" xfId="23" xr:uid="{00000000-0005-0000-0000-000017000000}"/>
    <cellStyle name="Normal 3 4" xfId="24" xr:uid="{00000000-0005-0000-0000-000018000000}"/>
    <cellStyle name="Normal 4" xfId="25" xr:uid="{00000000-0005-0000-0000-000019000000}"/>
    <cellStyle name="Normal 4 2" xfId="26" xr:uid="{00000000-0005-0000-0000-00001A000000}"/>
    <cellStyle name="Normal 5" xfId="27" xr:uid="{00000000-0005-0000-0000-00001B000000}"/>
    <cellStyle name="Normal 5 2" xfId="28" xr:uid="{00000000-0005-0000-0000-00001C000000}"/>
    <cellStyle name="Normal 6" xfId="29" xr:uid="{00000000-0005-0000-0000-00001D000000}"/>
    <cellStyle name="Normal 7" xfId="30" xr:uid="{00000000-0005-0000-0000-00001E000000}"/>
    <cellStyle name="Normal 8" xfId="31" xr:uid="{00000000-0005-0000-0000-00001F000000}"/>
    <cellStyle name="Normal 8 2" xfId="32" xr:uid="{00000000-0005-0000-0000-000020000000}"/>
    <cellStyle name="Normal_27 03 08 evaluacion de riesgos" xfId="33" xr:uid="{00000000-0005-0000-0000-000021000000}"/>
    <cellStyle name="Normal_27-05-08 EVALUACION DE RIESGOS" xfId="34" xr:uid="{00000000-0005-0000-0000-000022000000}"/>
    <cellStyle name="Normal_27-05-08 EVALUACION DE RIESGOS1" xfId="35" xr:uid="{00000000-0005-0000-0000-000023000000}"/>
    <cellStyle name="Porcentaje" xfId="46" builtinId="5"/>
    <cellStyle name="Porcentaje 2" xfId="36" xr:uid="{00000000-0005-0000-0000-000025000000}"/>
    <cellStyle name="Porcentaje 3" xfId="37" xr:uid="{00000000-0005-0000-0000-000026000000}"/>
    <cellStyle name="Porcentual 2" xfId="38" xr:uid="{00000000-0005-0000-0000-000027000000}"/>
    <cellStyle name="Porcentual 2 2" xfId="39" xr:uid="{00000000-0005-0000-0000-000028000000}"/>
    <cellStyle name="Porcentual 2 3" xfId="40" xr:uid="{00000000-0005-0000-0000-000029000000}"/>
    <cellStyle name="Porcentual 3" xfId="41" xr:uid="{00000000-0005-0000-0000-00002A000000}"/>
    <cellStyle name="Porcentual 3 2" xfId="45" xr:uid="{00000000-0005-0000-0000-00002B000000}"/>
    <cellStyle name="Porcentual 4" xfId="42" xr:uid="{00000000-0005-0000-0000-00002C000000}"/>
    <cellStyle name="Porcentual 5" xfId="43" xr:uid="{00000000-0005-0000-0000-00002D000000}"/>
    <cellStyle name="Porcentual 5 2" xfId="44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57589984350542E-2"/>
          <c:y val="0.434208488736191"/>
          <c:w val="0.86228482003129892"/>
          <c:h val="0.55747127945217712"/>
        </c:manualLayout>
      </c:layout>
      <c:barChart>
        <c:barDir val="bar"/>
        <c:grouping val="clustered"/>
        <c:varyColors val="1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E59-4A97-BB17-8CD1BD2FAF1C}"/>
              </c:ext>
            </c:extLst>
          </c:dPt>
          <c:val>
            <c:numRef>
              <c:f>'Ev. RIESGO R ANALÍTICA'!$F$33</c:f>
              <c:numCache>
                <c:formatCode>0.00</c:formatCode>
                <c:ptCount val="1"/>
                <c:pt idx="0">
                  <c:v>-0.252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59-4A97-BB17-8CD1BD2FA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9103232"/>
        <c:axId val="60336960"/>
      </c:barChart>
      <c:catAx>
        <c:axId val="99103232"/>
        <c:scaling>
          <c:orientation val="minMax"/>
        </c:scaling>
        <c:delete val="1"/>
        <c:axPos val="l"/>
        <c:majorTickMark val="out"/>
        <c:minorTickMark val="none"/>
        <c:tickLblPos val="nextTo"/>
        <c:crossAx val="60336960"/>
        <c:crosses val="autoZero"/>
        <c:auto val="1"/>
        <c:lblAlgn val="ctr"/>
        <c:lblOffset val="100"/>
        <c:noMultiLvlLbl val="0"/>
      </c:catAx>
      <c:valAx>
        <c:axId val="60336960"/>
        <c:scaling>
          <c:orientation val="minMax"/>
          <c:max val="0"/>
          <c:min val="-0.35000000000000003"/>
        </c:scaling>
        <c:delete val="1"/>
        <c:axPos val="b"/>
        <c:numFmt formatCode="0.00" sourceLinked="1"/>
        <c:majorTickMark val="out"/>
        <c:minorTickMark val="none"/>
        <c:tickLblPos val="nextTo"/>
        <c:crossAx val="99103232"/>
        <c:crosses val="autoZero"/>
        <c:crossBetween val="between"/>
        <c:majorUnit val="0.11600000000000002"/>
      </c:valAx>
      <c:spPr>
        <a:gradFill>
          <a:gsLst>
            <a:gs pos="0">
              <a:srgbClr val="92D050"/>
            </a:gs>
            <a:gs pos="50000">
              <a:srgbClr val="FFFF00"/>
            </a:gs>
            <a:gs pos="100000">
              <a:srgbClr val="FF0000"/>
            </a:gs>
          </a:gsLst>
          <a:lin ang="0" scaled="1"/>
        </a:gradFill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7</xdr:row>
      <xdr:rowOff>104775</xdr:rowOff>
    </xdr:from>
    <xdr:to>
      <xdr:col>9</xdr:col>
      <xdr:colOff>19050</xdr:colOff>
      <xdr:row>10</xdr:row>
      <xdr:rowOff>9525</xdr:rowOff>
    </xdr:to>
    <xdr:pic>
      <xdr:nvPicPr>
        <xdr:cNvPr id="1025" name="1 Imagen" descr="images.jpg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419225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180975</xdr:colOff>
      <xdr:row>33</xdr:row>
      <xdr:rowOff>0</xdr:rowOff>
    </xdr:from>
    <xdr:to>
      <xdr:col>11</xdr:col>
      <xdr:colOff>209550</xdr:colOff>
      <xdr:row>36</xdr:row>
      <xdr:rowOff>85725</xdr:rowOff>
    </xdr:to>
    <xdr:grpSp>
      <xdr:nvGrpSpPr>
        <xdr:cNvPr id="1026" name="61 Grupo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GrpSpPr>
          <a:grpSpLocks/>
        </xdr:cNvGrpSpPr>
      </xdr:nvGrpSpPr>
      <xdr:grpSpPr bwMode="auto">
        <a:xfrm>
          <a:off x="3922395" y="6164580"/>
          <a:ext cx="5278755" cy="771525"/>
          <a:chOff x="5334000" y="2286000"/>
          <a:chExt cx="2028825" cy="380999"/>
        </a:xfrm>
      </xdr:grpSpPr>
      <xdr:graphicFrame macro="">
        <xdr:nvGraphicFramePr>
          <xdr:cNvPr id="1027" name="62 Gráfico">
            <a:extLst>
              <a:ext uri="{FF2B5EF4-FFF2-40B4-BE49-F238E27FC236}">
                <a16:creationId xmlns:a16="http://schemas.microsoft.com/office/drawing/2014/main" id="{00000000-0008-0000-0300-000003040000}"/>
              </a:ext>
            </a:extLst>
          </xdr:cNvPr>
          <xdr:cNvGraphicFramePr>
            <a:graphicFrameLocks/>
          </xdr:cNvGraphicFramePr>
        </xdr:nvGraphicFramePr>
        <xdr:xfrm>
          <a:off x="5334000" y="2286000"/>
          <a:ext cx="2028825" cy="3809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5" name="4 Conector recto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CxnSpPr/>
        </xdr:nvCxnSpPr>
        <xdr:spPr>
          <a:xfrm>
            <a:off x="7231083" y="2413000"/>
            <a:ext cx="0" cy="24946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 txBox="1"/>
        </xdr:nvSpPr>
        <xdr:spPr>
          <a:xfrm>
            <a:off x="5695349" y="2308679"/>
            <a:ext cx="353821" cy="127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ES" sz="600"/>
              <a:t>BAJO</a:t>
            </a:r>
          </a:p>
        </xdr:txBody>
      </xdr:sp>
      <xdr:sp macro="" textlink="">
        <xdr:nvSpPr>
          <xdr:cNvPr id="7" name="6 CuadroTexto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 txBox="1"/>
        </xdr:nvSpPr>
        <xdr:spPr>
          <a:xfrm>
            <a:off x="6135743" y="2304143"/>
            <a:ext cx="417810" cy="13607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ES" sz="600"/>
              <a:t>MEDIO</a:t>
            </a:r>
          </a:p>
        </xdr:txBody>
      </xdr:sp>
      <xdr:sp macro="" textlink="">
        <xdr:nvSpPr>
          <xdr:cNvPr id="8" name="7 CuadroTexto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 txBox="1"/>
        </xdr:nvSpPr>
        <xdr:spPr>
          <a:xfrm>
            <a:off x="6628835" y="2308679"/>
            <a:ext cx="353821" cy="127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ES" sz="600"/>
              <a:t>ALTO</a:t>
            </a:r>
          </a:p>
        </xdr:txBody>
      </xdr:sp>
      <xdr:sp macro="" textlink="">
        <xdr:nvSpPr>
          <xdr:cNvPr id="9" name="8 Rectángulo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/>
        </xdr:nvSpPr>
        <xdr:spPr>
          <a:xfrm>
            <a:off x="5465742" y="2440214"/>
            <a:ext cx="1765341" cy="18143"/>
          </a:xfrm>
          <a:prstGeom prst="rect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ES"/>
          </a:p>
        </xdr:txBody>
      </xdr:sp>
      <xdr:sp macro="" textlink="">
        <xdr:nvSpPr>
          <xdr:cNvPr id="10" name="9 Rectángulo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SpPr/>
        </xdr:nvSpPr>
        <xdr:spPr>
          <a:xfrm>
            <a:off x="5477034" y="2648856"/>
            <a:ext cx="1750285" cy="18143"/>
          </a:xfrm>
          <a:prstGeom prst="rect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ES"/>
          </a:p>
        </xdr:txBody>
      </xdr:sp>
      <xdr:cxnSp macro="">
        <xdr:nvCxnSpPr>
          <xdr:cNvPr id="11" name="10 Conector recto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CxnSpPr/>
        </xdr:nvCxnSpPr>
        <xdr:spPr>
          <a:xfrm>
            <a:off x="6049170" y="2408464"/>
            <a:ext cx="0" cy="24946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11 Conector recto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CxnSpPr/>
        </xdr:nvCxnSpPr>
        <xdr:spPr>
          <a:xfrm>
            <a:off x="6628835" y="2408464"/>
            <a:ext cx="0" cy="24946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12 Conector recto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CxnSpPr/>
        </xdr:nvCxnSpPr>
        <xdr:spPr>
          <a:xfrm>
            <a:off x="5465742" y="2413000"/>
            <a:ext cx="0" cy="24946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4" name="13 Rectángulo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SpPr/>
        </xdr:nvSpPr>
        <xdr:spPr>
          <a:xfrm>
            <a:off x="7219791" y="2449285"/>
            <a:ext cx="7528" cy="195035"/>
          </a:xfrm>
          <a:prstGeom prst="rect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ES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769620</xdr:colOff>
          <xdr:row>38</xdr:row>
          <xdr:rowOff>45720</xdr:rowOff>
        </xdr:from>
        <xdr:to>
          <xdr:col>4</xdr:col>
          <xdr:colOff>289560</xdr:colOff>
          <xdr:row>39</xdr:row>
          <xdr:rowOff>0</xdr:rowOff>
        </xdr:to>
        <xdr:sp macro="" textlink="">
          <xdr:nvSpPr>
            <xdr:cNvPr id="1038" name="ScrollBar1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3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769620</xdr:colOff>
          <xdr:row>35</xdr:row>
          <xdr:rowOff>99060</xdr:rowOff>
        </xdr:from>
        <xdr:to>
          <xdr:col>4</xdr:col>
          <xdr:colOff>579120</xdr:colOff>
          <xdr:row>38</xdr:row>
          <xdr:rowOff>68580</xdr:rowOff>
        </xdr:to>
        <xdr:sp macro="" textlink="">
          <xdr:nvSpPr>
            <xdr:cNvPr id="1039" name="CheckBox1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3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o/AppData/Local/Microsoft/Windows/Temporary%20Internet%20Files/Content.Outlook/P2XT20P1/f/A_AUDITORIAS/1_CONTROL/MODELOS%202010/PC-AUD010_GMT_Ficheros/Aud10_EMPRESA%20MODELO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13_SUM"/>
      <sheetName val="MENU"/>
      <sheetName val="DATOS"/>
      <sheetName val="balance"/>
      <sheetName val="PYG"/>
      <sheetName val="ANALITICA"/>
      <sheetName val="UR"/>
      <sheetName val="ANALISIS UR"/>
      <sheetName val="ratio"/>
      <sheetName val="GRAFICOS"/>
      <sheetName val="FONDO MANIOBRA"/>
      <sheetName val="CTAS ABREV"/>
      <sheetName val="CTAS NORMALES"/>
      <sheetName val="cuentas"/>
      <sheetName val="balance oficial"/>
      <sheetName val="PROGRAMAS TRABAJO"/>
      <sheetName val="pygoficial"/>
      <sheetName val="BALANCE Informe"/>
      <sheetName val="PYG Informe"/>
      <sheetName val="EIGR Informe"/>
      <sheetName val="ETCPN Informe"/>
      <sheetName val="BALANCE ABREV Informe"/>
      <sheetName val="PYG ABREV Informe"/>
      <sheetName val="EIGR ABREV Informe"/>
      <sheetName val="ETCPN ABREV Informe "/>
      <sheetName val="AG15.1 new"/>
      <sheetName val="AG15.2 new"/>
      <sheetName val="AG15.3 new"/>
      <sheetName val="MEMORIA"/>
      <sheetName val="datos ajustes 3"/>
      <sheetName val="datos ajustes 2"/>
      <sheetName val="datos ajustes"/>
      <sheetName val="n et"/>
      <sheetName val="n planif"/>
      <sheetName val="n-1"/>
      <sheetName val="n-2"/>
      <sheetName val="AJUSTES"/>
      <sheetName val="AG.15.1"/>
      <sheetName val="AG.15.1.1"/>
      <sheetName val="AG.15.1.2"/>
      <sheetName val="AG.15.1.3"/>
      <sheetName val="AG.15.2"/>
      <sheetName val="AG.15.2.1"/>
      <sheetName val="AG.15.2.2"/>
      <sheetName val="AG.15.2.3"/>
      <sheetName val="EIGR"/>
      <sheetName val="AG.15.3"/>
      <sheetName val="AG.15.3.1"/>
      <sheetName val="AG.15.3.2"/>
      <sheetName val="AG.15.3.3"/>
      <sheetName val="IR1"/>
      <sheetName val="IR2"/>
      <sheetName val="RIESGO"/>
      <sheetName val="IR3"/>
      <sheetName val="IR4"/>
      <sheetName val="A.1"/>
      <sheetName val="MUM"/>
      <sheetName val="CFE"/>
      <sheetName val="CFE1"/>
      <sheetName val="CFE2"/>
      <sheetName val="balance desg."/>
      <sheetName val="cuadro de tesoreria"/>
      <sheetName val="AA3"/>
      <sheetName val="AA1"/>
      <sheetName val="AA2"/>
      <sheetName val="AA4"/>
      <sheetName val="PA3"/>
      <sheetName val="AB4"/>
      <sheetName val="AB2"/>
      <sheetName val="PA1"/>
      <sheetName val="Sumaria modelo"/>
      <sheetName val="AA1_SUM"/>
      <sheetName val="AA2_SUM"/>
      <sheetName val="AA3_SUM"/>
      <sheetName val="AA4_SUM"/>
      <sheetName val="AA5_SUM"/>
      <sheetName val="AA6_SUM"/>
      <sheetName val="AB1_SUM"/>
      <sheetName val="AB2_SUM"/>
      <sheetName val="AB3_SUM"/>
      <sheetName val="AB4_SUM"/>
      <sheetName val="AB5_SUM"/>
      <sheetName val="AB6_SUM"/>
      <sheetName val="AB7_SUM"/>
      <sheetName val="PA1_SUM"/>
      <sheetName val="PA2_SUM"/>
      <sheetName val="PA3_SUM"/>
      <sheetName val="PB1_SUM"/>
      <sheetName val="PB2_SUM"/>
      <sheetName val="PB3_SUM"/>
      <sheetName val="PB4_SUM"/>
      <sheetName val="PB5_SUM"/>
      <sheetName val="PC1_SUM"/>
      <sheetName val="PC2_SUM"/>
      <sheetName val="PC3_SUM"/>
      <sheetName val="PC4_SUM"/>
      <sheetName val="PC5_SUM"/>
      <sheetName val="PC6_SUM"/>
      <sheetName val="IA1_SUM"/>
      <sheetName val="IA2_SUM"/>
      <sheetName val="IA3_SUM"/>
      <sheetName val="IA5_SUM"/>
      <sheetName val="IA9_SUM"/>
      <sheetName val="IA10_SUM"/>
      <sheetName val="IA14_SUM"/>
      <sheetName val="GA4_SUM"/>
      <sheetName val="GA6_SUM"/>
      <sheetName val="GA7_SUM"/>
      <sheetName val="GA8_SUM"/>
      <sheetName val="GA11_SUM"/>
      <sheetName val="GA15_SUM"/>
      <sheetName val="GA16_SUM"/>
      <sheetName val="GA17_SUM"/>
      <sheetName val="AA5"/>
      <sheetName val="AA6"/>
      <sheetName val="AB1"/>
      <sheetName val="AB7"/>
      <sheetName val="AB3"/>
      <sheetName val="AB5"/>
      <sheetName val="AB6"/>
      <sheetName val="PA2"/>
      <sheetName val="PB1"/>
      <sheetName val="PB2"/>
      <sheetName val="PB3"/>
      <sheetName val="PB4"/>
      <sheetName val="PB5"/>
      <sheetName val="PC1"/>
      <sheetName val="PC2"/>
      <sheetName val="PC3"/>
      <sheetName val="PC4"/>
      <sheetName val="PC5"/>
      <sheetName val="PC6"/>
      <sheetName val="IA1"/>
      <sheetName val="IA2"/>
      <sheetName val="IA3"/>
      <sheetName val="IA5"/>
      <sheetName val="IA9"/>
      <sheetName val="IA10"/>
      <sheetName val="IA14"/>
      <sheetName val="GA4"/>
      <sheetName val="GA6"/>
      <sheetName val="GA7"/>
      <sheetName val="GA8"/>
      <sheetName val="GA11"/>
      <sheetName val="GA15"/>
      <sheetName val="GA16"/>
      <sheetName val="GA17"/>
      <sheetName val="H_POST"/>
      <sheetName val="EFE 1"/>
      <sheetName val="AJUSTES EFE"/>
      <sheetName val="EFE 2"/>
      <sheetName val="EFE_INF"/>
      <sheetName val="AA7"/>
      <sheetName val="AA7_SUM"/>
      <sheetName val="PB6"/>
      <sheetName val="PB6_SUM"/>
      <sheetName val="IA13"/>
      <sheetName val="IA13._SUM"/>
      <sheetName val="PC7"/>
      <sheetName val="PC7_SUM"/>
      <sheetName val="PB7"/>
      <sheetName val="PB7_SUM"/>
      <sheetName val="IA12"/>
      <sheetName val="IA12_SUM"/>
      <sheetName val="Aud10_EMPRESA MODELO_V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J6"/>
  <sheetViews>
    <sheetView workbookViewId="0">
      <selection activeCell="B5" sqref="B5"/>
    </sheetView>
  </sheetViews>
  <sheetFormatPr baseColWidth="10" defaultRowHeight="14.4"/>
  <sheetData>
    <row r="1" spans="1:10">
      <c r="A1" s="86" t="s">
        <v>24</v>
      </c>
      <c r="B1" s="87" t="s">
        <v>39</v>
      </c>
      <c r="C1" s="86"/>
      <c r="D1" s="86" t="s">
        <v>25</v>
      </c>
      <c r="E1" s="86"/>
      <c r="F1" s="86"/>
      <c r="G1" s="86"/>
      <c r="H1" s="86"/>
      <c r="I1" s="86"/>
    </row>
    <row r="2" spans="1:10">
      <c r="A2" s="86" t="s">
        <v>26</v>
      </c>
      <c r="B2" s="87" t="s">
        <v>40</v>
      </c>
      <c r="C2" s="86"/>
      <c r="D2" s="86" t="s">
        <v>27</v>
      </c>
      <c r="E2" s="86"/>
      <c r="F2" s="86"/>
      <c r="G2" s="86"/>
      <c r="H2" s="86"/>
      <c r="I2" s="86"/>
    </row>
    <row r="3" spans="1:10">
      <c r="A3" s="86" t="s">
        <v>28</v>
      </c>
      <c r="B3" s="86" t="s">
        <v>41</v>
      </c>
      <c r="C3" s="86"/>
      <c r="D3" s="86" t="s">
        <v>29</v>
      </c>
      <c r="E3" s="86"/>
      <c r="F3" s="86"/>
      <c r="G3" s="86"/>
      <c r="H3" s="86"/>
      <c r="I3" s="86"/>
    </row>
    <row r="4" spans="1:10">
      <c r="A4" s="86" t="s">
        <v>30</v>
      </c>
      <c r="B4" s="86" t="s">
        <v>42</v>
      </c>
      <c r="C4" s="86"/>
      <c r="D4" s="86" t="s">
        <v>31</v>
      </c>
      <c r="E4" s="86"/>
      <c r="F4" s="86"/>
      <c r="G4" s="86"/>
      <c r="H4" s="86"/>
      <c r="I4" s="86"/>
    </row>
    <row r="5" spans="1:10" s="91" customFormat="1">
      <c r="A5" s="91" t="s">
        <v>35</v>
      </c>
      <c r="B5" s="91">
        <v>0.56000000000000005</v>
      </c>
      <c r="D5" s="91" t="s">
        <v>22</v>
      </c>
      <c r="J5" s="91" t="s">
        <v>21</v>
      </c>
    </row>
    <row r="6" spans="1:10">
      <c r="A6" t="s">
        <v>32</v>
      </c>
      <c r="B6">
        <v>0</v>
      </c>
      <c r="D6" t="s">
        <v>33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D1"/>
  <sheetViews>
    <sheetView workbookViewId="0">
      <selection activeCell="B1" sqref="B1"/>
    </sheetView>
  </sheetViews>
  <sheetFormatPr baseColWidth="10" defaultRowHeight="14.4"/>
  <sheetData>
    <row r="1" spans="1:4">
      <c r="A1" t="s">
        <v>37</v>
      </c>
      <c r="B1">
        <f>+IF('Ev. RIESGO R ANALÍTICA'!C38="VERDADERO",'Ev. RIESGO R ANALÍTICA'!E39,'Ev. RIESGO R ANALÍTICA'!G33)</f>
        <v>0.748</v>
      </c>
      <c r="D1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"/>
  <sheetViews>
    <sheetView workbookViewId="0">
      <selection activeCell="B5" sqref="B5:J5"/>
    </sheetView>
  </sheetViews>
  <sheetFormatPr baseColWidth="10"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"/>
  <dimension ref="B1:S72"/>
  <sheetViews>
    <sheetView showGridLines="0" tabSelected="1" topLeftCell="A19" zoomScaleNormal="100" workbookViewId="0">
      <selection activeCell="H26" sqref="H26"/>
    </sheetView>
  </sheetViews>
  <sheetFormatPr baseColWidth="10" defaultColWidth="11.44140625" defaultRowHeight="13.2"/>
  <cols>
    <col min="1" max="1" width="4.88671875" style="13" customWidth="1"/>
    <col min="2" max="2" width="11.6640625" style="13" customWidth="1"/>
    <col min="3" max="4" width="11.44140625" style="13"/>
    <col min="5" max="5" width="15.109375" style="13" customWidth="1"/>
    <col min="6" max="6" width="20.6640625" style="13" customWidth="1"/>
    <col min="7" max="7" width="11.44140625" style="13" customWidth="1"/>
    <col min="8" max="8" width="12" style="13" bestFit="1" customWidth="1"/>
    <col min="9" max="9" width="6.44140625" style="13" bestFit="1" customWidth="1"/>
    <col min="10" max="10" width="12.5546875" style="13" bestFit="1" customWidth="1"/>
    <col min="11" max="11" width="13.44140625" style="13" bestFit="1" customWidth="1"/>
    <col min="12" max="12" width="12.44140625" style="13" bestFit="1" customWidth="1"/>
    <col min="13" max="13" width="12.5546875" style="13" bestFit="1" customWidth="1"/>
    <col min="14" max="14" width="11.44140625" style="13"/>
    <col min="15" max="15" width="1.44140625" style="13" customWidth="1"/>
    <col min="16" max="16384" width="11.44140625" style="13"/>
  </cols>
  <sheetData>
    <row r="1" spans="2:13" s="1" customFormat="1" ht="13.8" thickBot="1">
      <c r="M1" s="2"/>
    </row>
    <row r="2" spans="2:13" s="1" customFormat="1" ht="15" customHeight="1" thickTop="1">
      <c r="B2" s="105" t="s">
        <v>0</v>
      </c>
      <c r="C2" s="106"/>
      <c r="D2" s="107" t="s">
        <v>43</v>
      </c>
      <c r="E2" s="107"/>
      <c r="F2" s="107"/>
      <c r="G2" s="107"/>
      <c r="H2" s="107"/>
      <c r="I2" s="107"/>
      <c r="J2" s="108"/>
      <c r="K2" s="3" t="s">
        <v>1</v>
      </c>
      <c r="L2" s="4" t="s">
        <v>2</v>
      </c>
      <c r="M2" s="2"/>
    </row>
    <row r="3" spans="2:13" s="1" customFormat="1" ht="15" customHeight="1">
      <c r="B3" s="109" t="s">
        <v>3</v>
      </c>
      <c r="C3" s="110"/>
      <c r="D3" s="111">
        <v>43343</v>
      </c>
      <c r="E3" s="111"/>
      <c r="F3" s="111"/>
      <c r="G3" s="111"/>
      <c r="H3" s="111"/>
      <c r="I3" s="111"/>
      <c r="J3" s="112"/>
      <c r="K3" s="5" t="s">
        <v>44</v>
      </c>
      <c r="L3" s="6" t="s">
        <v>45</v>
      </c>
      <c r="M3" s="2"/>
    </row>
    <row r="4" spans="2:13" s="1" customFormat="1" ht="15" customHeight="1">
      <c r="B4" s="113" t="s">
        <v>4</v>
      </c>
      <c r="C4" s="114"/>
      <c r="D4" s="114"/>
      <c r="E4" s="114"/>
      <c r="F4" s="114"/>
      <c r="G4" s="114"/>
      <c r="H4" s="114"/>
      <c r="I4" s="114"/>
      <c r="J4" s="114"/>
      <c r="K4" s="7"/>
      <c r="L4" s="8"/>
      <c r="M4" s="2"/>
    </row>
    <row r="5" spans="2:13" s="1" customFormat="1" ht="15" customHeight="1" thickBot="1">
      <c r="B5" s="115" t="s">
        <v>5</v>
      </c>
      <c r="C5" s="116"/>
      <c r="D5" s="116"/>
      <c r="E5" s="116"/>
      <c r="F5" s="116"/>
      <c r="G5" s="116"/>
      <c r="H5" s="116"/>
      <c r="I5" s="116"/>
      <c r="J5" s="117"/>
      <c r="K5" s="9" t="s">
        <v>6</v>
      </c>
      <c r="L5" s="10" t="s">
        <v>7</v>
      </c>
      <c r="M5" s="2"/>
    </row>
    <row r="6" spans="2:13" s="1" customFormat="1" ht="15" customHeight="1" thickTop="1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3" s="1" customFormat="1" ht="15" customHeight="1" thickBot="1"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2:13" s="11" customFormat="1" ht="15" thickBot="1">
      <c r="K8" s="100" t="s">
        <v>23</v>
      </c>
      <c r="L8" s="101"/>
      <c r="M8" s="12"/>
    </row>
    <row r="9" spans="2:13" ht="13.5" customHeight="1"/>
    <row r="10" spans="2:13" ht="15" customHeight="1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2:13" ht="15" customHeight="1">
      <c r="B11" s="88" t="s">
        <v>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2:13" ht="15" customHeight="1">
      <c r="B12" s="88"/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2:13" s="15" customFormat="1" ht="15" customHeight="1">
      <c r="B13" s="102" t="s">
        <v>9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</row>
    <row r="14" spans="2:13" s="15" customFormat="1" ht="15" customHeight="1"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2:13" s="15" customFormat="1" ht="15" customHeight="1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</row>
    <row r="16" spans="2:13" s="15" customFormat="1" ht="15" customHeight="1">
      <c r="B16" s="103" t="s">
        <v>10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2:12" s="15" customFormat="1" ht="15" customHeight="1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12" s="15" customFormat="1" ht="15" customHeight="1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2:12" s="15" customFormat="1" ht="13.8">
      <c r="B19" s="16"/>
      <c r="C19" s="17"/>
      <c r="D19" s="17"/>
      <c r="E19" s="17"/>
      <c r="F19" s="17"/>
      <c r="G19" s="17"/>
      <c r="H19" s="18"/>
      <c r="I19" s="19"/>
      <c r="J19" s="19"/>
      <c r="K19" s="19"/>
      <c r="L19" s="17"/>
    </row>
    <row r="20" spans="2:12" s="21" customFormat="1">
      <c r="B20" s="20" t="s">
        <v>11</v>
      </c>
      <c r="G20" s="22"/>
      <c r="H20" s="22"/>
      <c r="I20" s="22"/>
      <c r="J20" s="23"/>
      <c r="K20" s="23"/>
      <c r="L20" s="24"/>
    </row>
    <row r="21" spans="2:12" s="21" customFormat="1">
      <c r="B21" s="25"/>
      <c r="G21" s="22"/>
      <c r="H21" s="22"/>
      <c r="I21" s="22"/>
      <c r="J21" s="23"/>
      <c r="K21" s="23"/>
      <c r="L21" s="24"/>
    </row>
    <row r="22" spans="2:12" s="21" customFormat="1">
      <c r="B22" s="90" t="s">
        <v>12</v>
      </c>
      <c r="G22" s="22"/>
      <c r="H22" s="22"/>
      <c r="I22" s="22"/>
      <c r="J22" s="23"/>
      <c r="K22" s="23"/>
      <c r="L22" s="24"/>
    </row>
    <row r="23" spans="2:12" s="21" customFormat="1">
      <c r="B23" s="26"/>
      <c r="G23" s="22"/>
      <c r="H23" s="22"/>
      <c r="I23" s="22"/>
      <c r="J23" s="23"/>
      <c r="K23" s="23"/>
      <c r="L23" s="24"/>
    </row>
    <row r="24" spans="2:12" s="21" customFormat="1">
      <c r="B24" s="27" t="s">
        <v>13</v>
      </c>
      <c r="C24" s="28"/>
      <c r="G24" s="22"/>
      <c r="H24" s="22"/>
      <c r="I24" s="22"/>
      <c r="J24" s="23"/>
      <c r="K24" s="23"/>
      <c r="L24" s="24"/>
    </row>
    <row r="25" spans="2:12" s="21" customFormat="1">
      <c r="B25" s="26"/>
      <c r="G25" s="22"/>
      <c r="H25" s="29"/>
      <c r="I25" s="22"/>
      <c r="J25" s="23"/>
      <c r="K25" s="23"/>
      <c r="L25" s="24"/>
    </row>
    <row r="26" spans="2:12" s="21" customFormat="1">
      <c r="B26" s="90" t="s">
        <v>34</v>
      </c>
      <c r="G26" s="22"/>
      <c r="H26" s="22"/>
      <c r="I26" s="22"/>
      <c r="J26" s="23"/>
      <c r="K26" s="23"/>
      <c r="L26" s="24"/>
    </row>
    <row r="27" spans="2:12" ht="13.8">
      <c r="B27" s="14"/>
      <c r="C27" s="14"/>
      <c r="D27" s="14"/>
      <c r="E27" s="14"/>
      <c r="F27" s="14"/>
      <c r="G27" s="14"/>
      <c r="H27" s="30"/>
      <c r="I27" s="31"/>
      <c r="J27" s="31"/>
      <c r="K27" s="31"/>
      <c r="L27" s="14"/>
    </row>
    <row r="28" spans="2:12" ht="15.6">
      <c r="B28" s="32"/>
      <c r="C28" s="33"/>
      <c r="D28" s="34"/>
      <c r="E28" s="34"/>
      <c r="F28" s="34"/>
      <c r="G28" s="34"/>
      <c r="H28" s="35"/>
      <c r="I28" s="36"/>
      <c r="J28" s="36"/>
      <c r="K28" s="36"/>
      <c r="L28" s="37"/>
    </row>
    <row r="29" spans="2:12" ht="15.6">
      <c r="B29" s="38"/>
      <c r="C29" s="39"/>
      <c r="D29" s="40"/>
      <c r="E29" s="39"/>
      <c r="F29" s="41"/>
      <c r="G29" s="42"/>
      <c r="H29" s="43"/>
      <c r="I29" s="44"/>
      <c r="J29" s="45" t="s">
        <v>14</v>
      </c>
      <c r="K29" s="44"/>
      <c r="L29" s="46"/>
    </row>
    <row r="30" spans="2:12" ht="15.6">
      <c r="B30" s="38"/>
      <c r="C30" s="39"/>
      <c r="D30" s="40"/>
      <c r="E30" s="39"/>
      <c r="F30" s="41"/>
      <c r="G30" s="42"/>
      <c r="H30" s="43"/>
      <c r="I30" s="44"/>
      <c r="J30" s="47" t="s">
        <v>15</v>
      </c>
      <c r="K30" s="44"/>
      <c r="L30" s="46"/>
    </row>
    <row r="31" spans="2:12" ht="15.6">
      <c r="B31" s="38"/>
      <c r="C31" s="48"/>
      <c r="D31" s="39"/>
      <c r="E31" s="39"/>
      <c r="F31" s="39"/>
      <c r="G31" s="39"/>
      <c r="H31" s="43"/>
      <c r="I31" s="44"/>
      <c r="J31" s="49" t="s">
        <v>16</v>
      </c>
      <c r="K31" s="44"/>
      <c r="L31" s="46"/>
    </row>
    <row r="32" spans="2:12" ht="18">
      <c r="B32" s="38"/>
      <c r="C32" s="50" t="s">
        <v>17</v>
      </c>
      <c r="D32" s="51"/>
      <c r="E32" s="51"/>
      <c r="F32" s="52"/>
      <c r="G32" s="53" t="str">
        <f>IF(G33&lt;=0.766,$J$30,IF(AND(G33&gt;=0.767,G33&lt;=0.883),$J$31,IF(AND(G33&gt;=0.884,G33&lt;=1),$J$32,)))</f>
        <v>Bajo</v>
      </c>
      <c r="H32" s="43"/>
      <c r="I32" s="44"/>
      <c r="J32" s="47" t="s">
        <v>18</v>
      </c>
      <c r="K32" s="44"/>
      <c r="L32" s="46"/>
    </row>
    <row r="33" spans="2:19" ht="18">
      <c r="B33" s="38"/>
      <c r="C33" s="54"/>
      <c r="D33" s="55"/>
      <c r="E33" s="55"/>
      <c r="F33" s="56">
        <f>+G33-1</f>
        <v>-0.252</v>
      </c>
      <c r="G33" s="57">
        <f>IF(C38=TRUE,(E39*35)/100+0.65,(ROUND(+E!B5,2)*0.35/2)+0.65)</f>
        <v>0.748</v>
      </c>
      <c r="H33" s="92">
        <f>IF(C38=TRUE,D39,+E!B5)</f>
        <v>0.56000000000000005</v>
      </c>
      <c r="I33" s="44"/>
      <c r="J33" s="44"/>
      <c r="K33" s="44"/>
      <c r="L33" s="46"/>
    </row>
    <row r="34" spans="2:19" ht="18">
      <c r="B34" s="38"/>
      <c r="C34" s="58"/>
      <c r="D34" s="59"/>
      <c r="E34" s="59"/>
      <c r="F34" s="60"/>
      <c r="G34" s="61"/>
      <c r="H34" s="43"/>
      <c r="I34" s="44"/>
      <c r="J34" s="44"/>
      <c r="K34" s="44"/>
      <c r="L34" s="46"/>
    </row>
    <row r="35" spans="2:19" ht="18">
      <c r="B35" s="38"/>
      <c r="C35" s="58"/>
      <c r="D35" s="59"/>
      <c r="E35" s="59"/>
      <c r="F35" s="60"/>
      <c r="G35" s="61"/>
      <c r="H35" s="43"/>
      <c r="I35" s="44"/>
      <c r="J35" s="44"/>
      <c r="K35" s="44"/>
      <c r="L35" s="46"/>
    </row>
    <row r="36" spans="2:19" ht="18">
      <c r="B36" s="38"/>
      <c r="C36" s="58"/>
      <c r="D36" s="59"/>
      <c r="E36" s="59"/>
      <c r="F36" s="60"/>
      <c r="G36" s="61"/>
      <c r="H36" s="43"/>
      <c r="I36" s="44"/>
      <c r="J36" s="44"/>
      <c r="K36" s="44"/>
      <c r="L36" s="46"/>
    </row>
    <row r="37" spans="2:19" ht="18">
      <c r="B37" s="38"/>
      <c r="C37" s="58"/>
      <c r="D37" s="59"/>
      <c r="E37" s="59"/>
      <c r="F37" s="60"/>
      <c r="G37" s="61"/>
      <c r="H37" s="43"/>
      <c r="I37" s="44"/>
      <c r="J37" s="44"/>
      <c r="K37" s="44"/>
      <c r="L37" s="46"/>
    </row>
    <row r="38" spans="2:19" ht="18">
      <c r="B38" s="38"/>
      <c r="C38" s="58" t="b">
        <v>0</v>
      </c>
      <c r="D38" s="59"/>
      <c r="E38" s="59"/>
      <c r="F38" s="60"/>
      <c r="G38" s="61"/>
      <c r="H38" s="43"/>
      <c r="I38" s="44"/>
      <c r="J38" s="44"/>
      <c r="K38" s="44"/>
      <c r="L38" s="46"/>
    </row>
    <row r="39" spans="2:19" ht="18">
      <c r="B39" s="38"/>
      <c r="C39" s="98">
        <v>50</v>
      </c>
      <c r="D39" s="99">
        <f>+C39*2/100</f>
        <v>1</v>
      </c>
      <c r="E39" s="93">
        <f>C39/100</f>
        <v>0.5</v>
      </c>
      <c r="F39" s="96"/>
      <c r="G39" s="97"/>
      <c r="H39" s="94"/>
      <c r="I39" s="95"/>
      <c r="J39" s="95"/>
      <c r="K39" s="95"/>
      <c r="L39" s="46"/>
    </row>
    <row r="40" spans="2:19" ht="13.8">
      <c r="B40" s="38"/>
      <c r="C40" s="118" t="s">
        <v>36</v>
      </c>
      <c r="D40" s="119"/>
      <c r="E40" s="119"/>
      <c r="F40" s="119"/>
      <c r="G40" s="119"/>
      <c r="H40" s="119"/>
      <c r="I40" s="119"/>
      <c r="J40" s="119"/>
      <c r="K40" s="120"/>
      <c r="L40" s="46"/>
    </row>
    <row r="41" spans="2:19" ht="13.8">
      <c r="B41" s="38"/>
      <c r="C41" s="121"/>
      <c r="D41" s="122"/>
      <c r="E41" s="122"/>
      <c r="F41" s="122"/>
      <c r="G41" s="122"/>
      <c r="H41" s="122"/>
      <c r="I41" s="122"/>
      <c r="J41" s="122"/>
      <c r="K41" s="123"/>
      <c r="L41" s="46"/>
    </row>
    <row r="42" spans="2:19" ht="13.8">
      <c r="B42" s="38"/>
      <c r="C42" s="124"/>
      <c r="D42" s="125"/>
      <c r="E42" s="125"/>
      <c r="F42" s="125"/>
      <c r="G42" s="125"/>
      <c r="H42" s="125"/>
      <c r="I42" s="125"/>
      <c r="J42" s="125"/>
      <c r="K42" s="126"/>
      <c r="L42" s="46"/>
    </row>
    <row r="43" spans="2:19" ht="15.6">
      <c r="B43" s="62"/>
      <c r="C43" s="63"/>
      <c r="D43" s="64"/>
      <c r="E43" s="64"/>
      <c r="F43" s="64"/>
      <c r="G43" s="64"/>
      <c r="H43" s="65"/>
      <c r="I43" s="66"/>
      <c r="J43" s="66"/>
      <c r="K43" s="66"/>
      <c r="L43" s="67"/>
    </row>
    <row r="44" spans="2:19">
      <c r="B44" s="68"/>
      <c r="J44" s="69"/>
      <c r="K44" s="69"/>
      <c r="L44" s="68"/>
    </row>
    <row r="45" spans="2:19" s="71" customFormat="1">
      <c r="B45" s="27" t="s">
        <v>19</v>
      </c>
      <c r="C45" s="70"/>
      <c r="P45" s="13"/>
      <c r="Q45" s="13"/>
      <c r="R45" s="13"/>
      <c r="S45" s="13"/>
    </row>
    <row r="46" spans="2:19" s="71" customFormat="1">
      <c r="B46" s="26"/>
      <c r="P46" s="13"/>
      <c r="Q46" s="13"/>
      <c r="R46" s="13"/>
      <c r="S46" s="13"/>
    </row>
    <row r="47" spans="2:19" s="71" customFormat="1">
      <c r="B47" s="26" t="str">
        <f>CONCATENATE("El RIESGO ANALÍTICO de la Auditoría es ",G32)</f>
        <v>El RIESGO ANALÍTICO de la Auditoría es Bajo</v>
      </c>
      <c r="P47" s="13"/>
      <c r="Q47" s="13"/>
      <c r="R47" s="13"/>
      <c r="S47" s="13"/>
    </row>
    <row r="48" spans="2:19" s="15" customFormat="1" ht="12.75" customHeight="1">
      <c r="B48" s="104" t="s">
        <v>20</v>
      </c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P48" s="13"/>
      <c r="Q48" s="13"/>
      <c r="R48" s="13"/>
      <c r="S48" s="13"/>
    </row>
    <row r="49" spans="2:19" s="15" customFormat="1"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P49" s="13"/>
      <c r="Q49" s="13"/>
      <c r="R49" s="13"/>
      <c r="S49" s="13"/>
    </row>
    <row r="50" spans="2:19" s="15" customFormat="1" ht="15.6">
      <c r="B50" s="72"/>
      <c r="H50" s="73"/>
      <c r="I50" s="74"/>
      <c r="J50" s="75"/>
      <c r="K50" s="75"/>
      <c r="L50" s="72"/>
      <c r="P50" s="13"/>
      <c r="Q50" s="13"/>
      <c r="R50" s="13"/>
      <c r="S50" s="13"/>
    </row>
    <row r="51" spans="2:19">
      <c r="F51" s="76"/>
      <c r="J51" s="77"/>
      <c r="K51" s="77"/>
    </row>
    <row r="52" spans="2:19" ht="13.8">
      <c r="B52" s="78"/>
      <c r="C52" s="79"/>
      <c r="D52" s="79"/>
      <c r="E52" s="79"/>
      <c r="F52" s="79"/>
      <c r="G52" s="80"/>
      <c r="H52" s="81"/>
      <c r="I52" s="82"/>
      <c r="J52" s="82"/>
      <c r="K52" s="82"/>
      <c r="L52" s="82"/>
    </row>
    <row r="53" spans="2:19">
      <c r="B53" s="83"/>
      <c r="C53" s="79"/>
      <c r="D53" s="79"/>
      <c r="E53" s="79"/>
      <c r="F53" s="79"/>
      <c r="G53" s="69"/>
      <c r="H53" s="81"/>
      <c r="I53" s="82"/>
      <c r="J53" s="82"/>
      <c r="K53" s="82"/>
      <c r="L53" s="82"/>
    </row>
    <row r="54" spans="2:19" ht="13.8">
      <c r="B54" s="78"/>
      <c r="C54" s="79"/>
      <c r="D54" s="79"/>
      <c r="E54" s="79"/>
      <c r="F54" s="79"/>
      <c r="G54" s="80"/>
      <c r="H54" s="81"/>
      <c r="I54" s="82"/>
      <c r="J54" s="82"/>
      <c r="K54" s="82"/>
      <c r="L54" s="82"/>
    </row>
    <row r="55" spans="2:19">
      <c r="B55" s="83"/>
      <c r="C55" s="79"/>
      <c r="D55" s="79"/>
      <c r="E55" s="79"/>
      <c r="F55" s="79"/>
      <c r="G55" s="69"/>
      <c r="H55" s="81"/>
      <c r="I55" s="82"/>
      <c r="J55" s="82"/>
      <c r="K55" s="82"/>
      <c r="L55" s="82"/>
    </row>
    <row r="56" spans="2:19" ht="13.8">
      <c r="B56" s="78"/>
      <c r="C56" s="79"/>
      <c r="D56" s="79"/>
      <c r="E56" s="79"/>
      <c r="F56" s="79"/>
      <c r="G56" s="80"/>
      <c r="H56" s="81"/>
      <c r="I56" s="82"/>
      <c r="J56" s="82"/>
      <c r="K56" s="82"/>
      <c r="L56" s="82"/>
    </row>
    <row r="57" spans="2:19">
      <c r="B57" s="83"/>
      <c r="C57" s="79"/>
      <c r="D57" s="79"/>
      <c r="E57" s="79"/>
      <c r="F57" s="79"/>
      <c r="G57" s="69"/>
      <c r="H57" s="81"/>
      <c r="I57" s="82"/>
      <c r="J57" s="82"/>
      <c r="K57" s="82"/>
      <c r="L57" s="82"/>
    </row>
    <row r="58" spans="2:19">
      <c r="B58" s="83"/>
      <c r="C58" s="79"/>
      <c r="D58" s="79"/>
      <c r="E58" s="79"/>
      <c r="F58" s="79"/>
      <c r="G58" s="69"/>
      <c r="H58" s="81"/>
      <c r="I58" s="82"/>
      <c r="J58" s="82"/>
      <c r="K58" s="82"/>
      <c r="L58" s="82"/>
    </row>
    <row r="59" spans="2:19">
      <c r="B59" s="83"/>
      <c r="C59" s="79"/>
      <c r="D59" s="79"/>
      <c r="E59" s="79"/>
      <c r="F59" s="79"/>
      <c r="G59" s="69"/>
      <c r="H59" s="81"/>
      <c r="I59" s="82"/>
      <c r="J59" s="82"/>
      <c r="K59" s="82"/>
      <c r="L59" s="82"/>
    </row>
    <row r="60" spans="2:19">
      <c r="B60" s="83"/>
      <c r="C60" s="79"/>
      <c r="D60" s="79"/>
      <c r="E60" s="79"/>
      <c r="F60" s="79"/>
      <c r="G60" s="69"/>
      <c r="H60" s="81"/>
      <c r="I60" s="82"/>
      <c r="J60" s="82"/>
      <c r="K60" s="82"/>
      <c r="L60" s="82"/>
    </row>
    <row r="61" spans="2:19">
      <c r="B61" s="80"/>
      <c r="C61" s="79"/>
      <c r="D61" s="79"/>
      <c r="E61" s="79"/>
      <c r="F61" s="79"/>
      <c r="G61" s="80"/>
      <c r="H61" s="81"/>
      <c r="I61" s="82"/>
      <c r="J61" s="82"/>
      <c r="K61" s="82"/>
      <c r="L61" s="82"/>
    </row>
    <row r="62" spans="2:19" ht="13.8">
      <c r="B62" s="84"/>
      <c r="C62" s="79"/>
      <c r="D62" s="79"/>
      <c r="E62" s="79"/>
      <c r="F62" s="79"/>
      <c r="G62" s="80"/>
      <c r="H62" s="85"/>
      <c r="I62" s="85"/>
      <c r="J62" s="85"/>
      <c r="K62" s="85"/>
      <c r="L62" s="85"/>
    </row>
    <row r="63" spans="2:19">
      <c r="J63" s="77"/>
      <c r="K63" s="77"/>
    </row>
    <row r="64" spans="2:19">
      <c r="J64" s="77"/>
      <c r="K64" s="77"/>
    </row>
    <row r="65" spans="10:11">
      <c r="J65" s="77"/>
      <c r="K65" s="77"/>
    </row>
    <row r="66" spans="10:11">
      <c r="J66" s="77"/>
      <c r="K66" s="77"/>
    </row>
    <row r="67" spans="10:11">
      <c r="J67" s="77"/>
      <c r="K67" s="77"/>
    </row>
    <row r="68" spans="10:11">
      <c r="J68" s="77"/>
      <c r="K68" s="77"/>
    </row>
    <row r="69" spans="10:11">
      <c r="J69" s="77"/>
      <c r="K69" s="77"/>
    </row>
    <row r="70" spans="10:11">
      <c r="J70" s="77"/>
      <c r="K70" s="77"/>
    </row>
    <row r="71" spans="10:11">
      <c r="J71" s="77"/>
      <c r="K71" s="77"/>
    </row>
    <row r="72" spans="10:11">
      <c r="J72" s="77"/>
      <c r="K72" s="77"/>
    </row>
  </sheetData>
  <mergeCells count="11">
    <mergeCell ref="K8:L8"/>
    <mergeCell ref="B13:L14"/>
    <mergeCell ref="B16:L18"/>
    <mergeCell ref="B48:M49"/>
    <mergeCell ref="B2:C2"/>
    <mergeCell ref="D2:J2"/>
    <mergeCell ref="B3:C3"/>
    <mergeCell ref="D3:J3"/>
    <mergeCell ref="B4:J4"/>
    <mergeCell ref="B5:J5"/>
    <mergeCell ref="C40:K42"/>
  </mergeCells>
  <pageMargins left="0.39370078740157483" right="0.19685039370078741" top="0.78740157480314965" bottom="0.78740157480314965" header="0.51181102362204722" footer="0.51181102362204722"/>
  <pageSetup paperSize="9" firstPageNumber="14" orientation="portrait" useFirstPageNumber="1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39" r:id="rId4" name="CheckBox1">
          <controlPr defaultSize="0" autoLine="0" linkedCell="C38" r:id="rId5">
            <anchor moveWithCells="1">
              <from>
                <xdr:col>1</xdr:col>
                <xdr:colOff>769620</xdr:colOff>
                <xdr:row>35</xdr:row>
                <xdr:rowOff>99060</xdr:rowOff>
              </from>
              <to>
                <xdr:col>4</xdr:col>
                <xdr:colOff>579120</xdr:colOff>
                <xdr:row>38</xdr:row>
                <xdr:rowOff>68580</xdr:rowOff>
              </to>
            </anchor>
          </controlPr>
        </control>
      </mc:Choice>
      <mc:Fallback>
        <control shapeId="1039" r:id="rId4" name="CheckBox1"/>
      </mc:Fallback>
    </mc:AlternateContent>
    <mc:AlternateContent xmlns:mc="http://schemas.openxmlformats.org/markup-compatibility/2006">
      <mc:Choice Requires="x14">
        <control shapeId="1038" r:id="rId6" name="ScrollBar1">
          <controlPr defaultSize="0" autoLine="0" linkedCell="C39" r:id="rId7">
            <anchor moveWithCells="1">
              <from>
                <xdr:col>1</xdr:col>
                <xdr:colOff>769620</xdr:colOff>
                <xdr:row>38</xdr:row>
                <xdr:rowOff>45720</xdr:rowOff>
              </from>
              <to>
                <xdr:col>4</xdr:col>
                <xdr:colOff>289560</xdr:colOff>
                <xdr:row>39</xdr:row>
                <xdr:rowOff>0</xdr:rowOff>
              </to>
            </anchor>
          </controlPr>
        </control>
      </mc:Choice>
      <mc:Fallback>
        <control shapeId="1038" r:id="rId6" name="ScrollBar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E</vt:lpstr>
      <vt:lpstr>S</vt:lpstr>
      <vt:lpstr>D</vt:lpstr>
      <vt:lpstr>Ev. RIESGO R ANALÍTICA</vt:lpstr>
      <vt:lpstr>'Ev. RIESGO R ANALÍTICA'!Área_de_impresión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</dc:creator>
  <cp:lastModifiedBy>Vanessa Gil</cp:lastModifiedBy>
  <cp:lastPrinted>2016-10-14T09:00:20Z</cp:lastPrinted>
  <dcterms:created xsi:type="dcterms:W3CDTF">2013-10-30T02:43:29Z</dcterms:created>
  <dcterms:modified xsi:type="dcterms:W3CDTF">2020-11-25T19:41:18Z</dcterms:modified>
</cp:coreProperties>
</file>