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t\Google Drive\Universidad\TFM\PEC4\"/>
    </mc:Choice>
  </mc:AlternateContent>
  <xr:revisionPtr revIDLastSave="0" documentId="13_ncr:1_{61A4F037-63BC-42FE-85AB-B41280C5C13B}" xr6:coauthVersionLast="45" xr6:coauthVersionMax="45" xr10:uidLastSave="{00000000-0000-0000-0000-000000000000}"/>
  <bookViews>
    <workbookView xWindow="-120" yWindow="-120" windowWidth="29040" windowHeight="15840" activeTab="1" xr2:uid="{0233EAF5-0F98-45C4-B6FE-DFEB1FC50817}"/>
  </bookViews>
  <sheets>
    <sheet name="Valoracion Activos" sheetId="1" r:id="rId1"/>
    <sheet name="Riesgos" sheetId="2" r:id="rId2"/>
    <sheet name="Sheet3" sheetId="3" state="hidden" r:id="rId3"/>
  </sheets>
  <definedNames>
    <definedName name="_xlnm._FilterDatabase" localSheetId="1" hidden="1">Riesgos!$A$1:$M$55</definedName>
    <definedName name="_xlnm._FilterDatabase" localSheetId="0" hidden="1">'Valoracion Activos'!$A$1:$H$50</definedName>
    <definedName name="Categoria">'Valoracion Activos'!$AV$1:$AV$7</definedName>
    <definedName name="Valor">'Valoracion Activos'!$AW$1:$AW$4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L15" i="2" s="1"/>
  <c r="M15" i="2" s="1"/>
  <c r="L11" i="2"/>
  <c r="M11" i="2" s="1"/>
  <c r="L49" i="2"/>
  <c r="M49" i="2" s="1"/>
  <c r="L32" i="2"/>
  <c r="M32" i="2" s="1"/>
  <c r="L13" i="2"/>
  <c r="M13" i="2" s="1"/>
  <c r="L48" i="2"/>
  <c r="M48" i="2" s="1"/>
  <c r="L33" i="2"/>
  <c r="M33" i="2" s="1"/>
  <c r="L26" i="2"/>
  <c r="M26" i="2" s="1"/>
  <c r="L14" i="2"/>
  <c r="M14" i="2" s="1"/>
  <c r="L20" i="2"/>
  <c r="M20" i="2" s="1"/>
  <c r="L19" i="2"/>
  <c r="M19" i="2" s="1"/>
  <c r="L43" i="2"/>
  <c r="M43" i="2" s="1"/>
  <c r="L34" i="2"/>
  <c r="M34" i="2" s="1"/>
  <c r="L23" i="2"/>
  <c r="M23" i="2" s="1"/>
  <c r="L16" i="2"/>
  <c r="M16" i="2" s="1"/>
  <c r="L45" i="2"/>
  <c r="M45" i="2" s="1"/>
  <c r="L24" i="2"/>
  <c r="M24" i="2" s="1"/>
  <c r="L12" i="2"/>
  <c r="M12" i="2" s="1"/>
  <c r="L5" i="2"/>
  <c r="M5" i="2" s="1"/>
  <c r="L41" i="2"/>
  <c r="M41" i="2" s="1"/>
  <c r="J50" i="2"/>
  <c r="L50" i="2" s="1"/>
  <c r="M50" i="2" s="1"/>
  <c r="J25" i="2"/>
  <c r="L25" i="2" s="1"/>
  <c r="M25" i="2" s="1"/>
  <c r="L44" i="2"/>
  <c r="M44" i="2" s="1"/>
  <c r="L39" i="2"/>
  <c r="M39" i="2" s="1"/>
  <c r="J42" i="2"/>
  <c r="L42" i="2" s="1"/>
  <c r="M42" i="2" s="1"/>
  <c r="J22" i="2"/>
  <c r="L22" i="2" s="1"/>
  <c r="M22" i="2" s="1"/>
  <c r="L3" i="2"/>
  <c r="M3" i="2" s="1"/>
  <c r="J55" i="2"/>
  <c r="L55" i="2" s="1"/>
  <c r="M55" i="2" s="1"/>
  <c r="L52" i="2"/>
  <c r="M52" i="2" s="1"/>
  <c r="L36" i="2"/>
  <c r="M36" i="2" s="1"/>
  <c r="L29" i="2"/>
  <c r="M29" i="2" s="1"/>
  <c r="L51" i="2"/>
  <c r="M51" i="2" s="1"/>
  <c r="L28" i="2"/>
  <c r="M28" i="2" s="1"/>
  <c r="L35" i="2"/>
  <c r="M35" i="2" s="1"/>
  <c r="L4" i="2"/>
  <c r="M4" i="2" s="1"/>
  <c r="L6" i="2"/>
  <c r="M6" i="2" s="1"/>
  <c r="L7" i="2"/>
  <c r="M7" i="2" s="1"/>
  <c r="L8" i="2"/>
  <c r="M8" i="2" s="1"/>
  <c r="L10" i="2"/>
  <c r="M10" i="2" s="1"/>
  <c r="L17" i="2"/>
  <c r="M17" i="2" s="1"/>
  <c r="L18" i="2"/>
  <c r="M18" i="2" s="1"/>
  <c r="L21" i="2"/>
  <c r="M21" i="2" s="1"/>
  <c r="L27" i="2"/>
  <c r="M27" i="2" s="1"/>
  <c r="L30" i="2"/>
  <c r="M30" i="2" s="1"/>
  <c r="L31" i="2"/>
  <c r="M31" i="2" s="1"/>
  <c r="L37" i="2"/>
  <c r="M37" i="2" s="1"/>
  <c r="L38" i="2"/>
  <c r="M38" i="2" s="1"/>
  <c r="L40" i="2"/>
  <c r="M40" i="2" s="1"/>
  <c r="L46" i="2"/>
  <c r="M46" i="2" s="1"/>
  <c r="L47" i="2"/>
  <c r="M47" i="2" s="1"/>
  <c r="L53" i="2"/>
  <c r="M53" i="2" s="1"/>
  <c r="L54" i="2"/>
  <c r="M54" i="2" s="1"/>
  <c r="F21" i="1"/>
  <c r="F44" i="1"/>
  <c r="F43" i="1"/>
  <c r="F42" i="1"/>
  <c r="F35" i="1"/>
  <c r="F34" i="1"/>
  <c r="F33" i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2" i="2"/>
  <c r="F2" i="2" s="1"/>
  <c r="F6" i="3"/>
  <c r="E6" i="3"/>
  <c r="D6" i="3"/>
  <c r="C6" i="3"/>
  <c r="B6" i="3"/>
  <c r="F5" i="3"/>
  <c r="E5" i="3"/>
  <c r="D5" i="3"/>
  <c r="C5" i="3"/>
  <c r="B5" i="3"/>
  <c r="F4" i="3"/>
  <c r="E4" i="3"/>
  <c r="D4" i="3"/>
  <c r="C4" i="3"/>
  <c r="B4" i="3"/>
  <c r="F3" i="3"/>
  <c r="E3" i="3"/>
  <c r="D3" i="3"/>
  <c r="C3" i="3"/>
  <c r="B3" i="3"/>
  <c r="F2" i="3"/>
  <c r="E2" i="3"/>
  <c r="D2" i="3"/>
  <c r="C2" i="3"/>
  <c r="B2" i="3"/>
  <c r="L2" i="2" l="1"/>
  <c r="M2" i="2" s="1"/>
  <c r="L9" i="2"/>
  <c r="M9" i="2" s="1"/>
  <c r="F50" i="1" l="1"/>
  <c r="F49" i="1"/>
  <c r="F36" i="1"/>
  <c r="F48" i="1"/>
  <c r="F40" i="1"/>
  <c r="F41" i="1"/>
  <c r="F31" i="1"/>
  <c r="F32" i="1"/>
  <c r="F22" i="1"/>
  <c r="F23" i="1"/>
  <c r="F39" i="1"/>
  <c r="F38" i="1"/>
  <c r="F37" i="1"/>
  <c r="F46" i="1"/>
  <c r="F47" i="1"/>
  <c r="F20" i="1" l="1"/>
  <c r="F30" i="1"/>
  <c r="F29" i="1"/>
  <c r="F26" i="1"/>
  <c r="F27" i="1"/>
  <c r="F28" i="1"/>
  <c r="F24" i="1"/>
  <c r="F25" i="1"/>
  <c r="F3" i="1"/>
  <c r="F4" i="1"/>
  <c r="F5" i="1"/>
  <c r="F6" i="1"/>
  <c r="F4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<sst xmlns="http://schemas.openxmlformats.org/spreadsheetml/2006/main" count="482" uniqueCount="138">
  <si>
    <t>Nombre_Activo</t>
  </si>
  <si>
    <t>Categoría</t>
  </si>
  <si>
    <t>Confidencialidad</t>
  </si>
  <si>
    <t>Integridad</t>
  </si>
  <si>
    <t>Disponibilidad</t>
  </si>
  <si>
    <t>Criticidad</t>
  </si>
  <si>
    <t>Información</t>
  </si>
  <si>
    <t>Aplicaciones o sistemas de información</t>
  </si>
  <si>
    <t>Servicios</t>
  </si>
  <si>
    <t>Hardware</t>
  </si>
  <si>
    <t>Redes de comunicaciones</t>
  </si>
  <si>
    <t>Instalaciones</t>
  </si>
  <si>
    <t>Personas</t>
  </si>
  <si>
    <t>Valor</t>
  </si>
  <si>
    <t>Alto</t>
  </si>
  <si>
    <t>Medio</t>
  </si>
  <si>
    <t>Bajo</t>
  </si>
  <si>
    <t>Despreciable</t>
  </si>
  <si>
    <t>Dueño del Activo</t>
  </si>
  <si>
    <t>Carpeta compartida Supervisor</t>
  </si>
  <si>
    <t xml:space="preserve">Gerente de Tecnología </t>
  </si>
  <si>
    <t xml:space="preserve">Gerente de Ventas </t>
  </si>
  <si>
    <t>Supervisor de Ventas</t>
  </si>
  <si>
    <t>Incidencias</t>
  </si>
  <si>
    <t>Agentes</t>
  </si>
  <si>
    <t>Supervisor</t>
  </si>
  <si>
    <t>Gerente</t>
  </si>
  <si>
    <t>Vicepresidente de Operaciones</t>
  </si>
  <si>
    <t>-</t>
  </si>
  <si>
    <t>Correo electronico</t>
  </si>
  <si>
    <t>Intranet</t>
  </si>
  <si>
    <t>FTP</t>
  </si>
  <si>
    <t>Red Corporativa</t>
  </si>
  <si>
    <t>VPN</t>
  </si>
  <si>
    <t>Sede administrativa</t>
  </si>
  <si>
    <t>Telefonia IP</t>
  </si>
  <si>
    <t>Servicio Impresión</t>
  </si>
  <si>
    <t xml:space="preserve">pues si eso me dijo </t>
  </si>
  <si>
    <t>Información de nómina</t>
  </si>
  <si>
    <t>Expedientes de cada empleado</t>
  </si>
  <si>
    <t>Informes Cierre</t>
  </si>
  <si>
    <t>Informe de Cumplimiento por agente</t>
  </si>
  <si>
    <t>Firewall Externo</t>
  </si>
  <si>
    <t>Firewall Interno</t>
  </si>
  <si>
    <t>Amenaza</t>
  </si>
  <si>
    <t>Riesgo Inherente</t>
  </si>
  <si>
    <t>Moderado</t>
  </si>
  <si>
    <t>Extremo</t>
  </si>
  <si>
    <t>Corte de Suministro electrico</t>
  </si>
  <si>
    <t>Caída del sistema por agotamiento de recursos</t>
  </si>
  <si>
    <t>Desastres naturales</t>
  </si>
  <si>
    <t>Errores del administrador</t>
  </si>
  <si>
    <t>Emanaciones electromagnéticas</t>
  </si>
  <si>
    <t>Fallo de Servicios de Comunicaciones</t>
  </si>
  <si>
    <t>Ataques dirigidos</t>
  </si>
  <si>
    <t>Categoría_Activo</t>
  </si>
  <si>
    <t>Errores de mantenimiento / actualización de equipos</t>
  </si>
  <si>
    <t xml:space="preserve">Pérdida o robo de equipos </t>
  </si>
  <si>
    <t>Condiciones inadecuadas de temperatura o humedad</t>
  </si>
  <si>
    <t>Fuego</t>
  </si>
  <si>
    <t>Inundación</t>
  </si>
  <si>
    <t>Averia de Origen Fisico o logico</t>
  </si>
  <si>
    <t xml:space="preserve">Manipulación errada de los equipos </t>
  </si>
  <si>
    <t>Riesgo_Calif</t>
  </si>
  <si>
    <t>Indisponibilidad del personal</t>
  </si>
  <si>
    <t>Ingeniería social</t>
  </si>
  <si>
    <t>Extorsión</t>
  </si>
  <si>
    <t>Denegación de servicio</t>
  </si>
  <si>
    <t>Fugas de información</t>
  </si>
  <si>
    <t>Errores de mantenimiento</t>
  </si>
  <si>
    <t>Difusión de software dañino</t>
  </si>
  <si>
    <t>Interceptación de información</t>
  </si>
  <si>
    <t>Abuso de privilegios de administrador</t>
  </si>
  <si>
    <t>Acceso no autorizado</t>
  </si>
  <si>
    <t>Alteración accidental de la configuración</t>
  </si>
  <si>
    <t>Errores de configuración</t>
  </si>
  <si>
    <t>Manipulación errada de la configuración</t>
  </si>
  <si>
    <t>Vulnerabilidades del software</t>
  </si>
  <si>
    <t xml:space="preserve">Modificación deliberada de la información </t>
  </si>
  <si>
    <t>Abuso de privilegios de acceso</t>
  </si>
  <si>
    <t>Alteración accidental de la información</t>
  </si>
  <si>
    <t>Alteración mal intencionada de la información</t>
  </si>
  <si>
    <t>Destrucción de información</t>
  </si>
  <si>
    <t xml:space="preserve">Almacenamiento de información en repositorios no autorizados </t>
  </si>
  <si>
    <t>Divulgación no autorizada de información</t>
  </si>
  <si>
    <t>Errores de los usuarios</t>
  </si>
  <si>
    <t>Errores de monitorización</t>
  </si>
  <si>
    <t xml:space="preserve">Análisis de tráfico </t>
  </si>
  <si>
    <t>Copias de respaldo</t>
  </si>
  <si>
    <t>Datos de configuración de los sistemas</t>
  </si>
  <si>
    <t>Logs del sistema</t>
  </si>
  <si>
    <t>Bases de Datos</t>
  </si>
  <si>
    <t>Servidores de aplicación</t>
  </si>
  <si>
    <t>Antivirus</t>
  </si>
  <si>
    <t>Equipos de computo</t>
  </si>
  <si>
    <t>Impresoras</t>
  </si>
  <si>
    <t>Efectividad</t>
  </si>
  <si>
    <t>Probabilidad_Inherente</t>
  </si>
  <si>
    <t>Impacto_Inherente</t>
  </si>
  <si>
    <t>Naturaleza</t>
  </si>
  <si>
    <t>Preventivo</t>
  </si>
  <si>
    <t>Cal_Residual</t>
  </si>
  <si>
    <t>Segregación de funciones</t>
  </si>
  <si>
    <t>Aires acondicionadoes</t>
  </si>
  <si>
    <t>Planta Elecrtrica</t>
  </si>
  <si>
    <t>Correctivo</t>
  </si>
  <si>
    <t>Copias de seguridad</t>
  </si>
  <si>
    <t>Sistema contra incendios</t>
  </si>
  <si>
    <t>Personal backup</t>
  </si>
  <si>
    <t>Sensibilización a usuarios</t>
  </si>
  <si>
    <t>Gestión de parches</t>
  </si>
  <si>
    <t>Aplicativo para captura de datos de clientes</t>
  </si>
  <si>
    <t>Aplicativo para supervisión de la gestión de los agentes</t>
  </si>
  <si>
    <t>Aplicativo para seguimiento del estado de cada agente</t>
  </si>
  <si>
    <t>Aplicativo para realizar llamadas a los clientes</t>
  </si>
  <si>
    <t>Aplicativo para revisión de consumos de los clientes</t>
  </si>
  <si>
    <t>Aplicativo para consulta sobre expedientes</t>
  </si>
  <si>
    <t>Página Web de políticas comerciales</t>
  </si>
  <si>
    <t>Aplicativo para gestión de incidentes</t>
  </si>
  <si>
    <t xml:space="preserve">Aplicativo para alamacenar datos de cliente y servicios contratados </t>
  </si>
  <si>
    <t>Portal externo para busqueda de dispositivos</t>
  </si>
  <si>
    <t>Página de seguimiento de pedidos</t>
  </si>
  <si>
    <t>Aplicativo para verificar la calificación final sobre la gestión de procesos</t>
  </si>
  <si>
    <t>Portal para seguimiento y la evaluación de llamadas</t>
  </si>
  <si>
    <t>Aplicativo para verificación de identidad de los clientes</t>
  </si>
  <si>
    <t>Aplicativo para seguimiento de los agentes</t>
  </si>
  <si>
    <t>Aplicativo para cargue de incidentes</t>
  </si>
  <si>
    <t>Aplicativo para la grabación</t>
  </si>
  <si>
    <t>Aplicativo para registro de ventas</t>
  </si>
  <si>
    <t>Información de productos</t>
  </si>
  <si>
    <t>Información seguimiento agentes</t>
  </si>
  <si>
    <t>Información de consumos de cliente</t>
  </si>
  <si>
    <t xml:space="preserve">Información de ventas y llamadas por agente </t>
  </si>
  <si>
    <t>Control de Seguridad Actual</t>
  </si>
  <si>
    <t>Riesgo_Residual_Estimado</t>
  </si>
  <si>
    <t>Probabilidad_Residual_Estimada</t>
  </si>
  <si>
    <t>Impacto_Residual_Estimada</t>
  </si>
  <si>
    <t>Certificado HTTPS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</si>
</sst>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48122-C1B8-4612-8152-03E5A53B5B34}">
  <dimension ref="A1:AW50"/>
  <sheetViews>
    <sheetView showGridLines="0" zoomScale="90" zoomScaleNormal="90" workbookViewId="0">
      <selection activeCell="B13" sqref="B13"/>
    </sheetView>
  </sheetViews>
  <sheetFormatPr defaultRowHeight="12.75" x14ac:dyDescent="0.2"/>
  <cols>
    <col min="1" max="1" width="66.7109375" style="7" customWidth="1"/>
    <col min="2" max="2" width="40.28515625" style="8" customWidth="1"/>
    <col min="3" max="5" width="17" style="2" customWidth="1"/>
    <col min="6" max="6" width="10.7109375" style="2" customWidth="1"/>
    <col min="7" max="7" width="21.42578125" style="2" customWidth="1"/>
    <col min="8" max="8" width="30.7109375" style="2" customWidth="1"/>
    <col min="9" max="16384" width="9.140625" style="3"/>
  </cols>
  <sheetData>
    <row r="1" spans="1:49" s="5" customFormat="1" ht="30" customHeight="1" x14ac:dyDescent="0.2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23" t="s">
        <v>5</v>
      </c>
      <c r="G1" s="13" t="s">
        <v>13</v>
      </c>
      <c r="H1" s="13" t="s">
        <v>18</v>
      </c>
      <c r="AV1" s="6" t="s">
        <v>6</v>
      </c>
      <c r="AW1" s="6" t="s">
        <v>14</v>
      </c>
    </row>
    <row r="2" spans="1:49" x14ac:dyDescent="0.2">
      <c r="A2" s="14" t="s">
        <v>111</v>
      </c>
      <c r="B2" s="10" t="s">
        <v>7</v>
      </c>
      <c r="C2" s="11">
        <v>4</v>
      </c>
      <c r="D2" s="11">
        <v>3</v>
      </c>
      <c r="E2" s="11">
        <v>3</v>
      </c>
      <c r="F2" s="11">
        <f t="shared" ref="F2:F35" si="0">(C2*40%)+(D2*30%)+(E2*30%)</f>
        <v>3.4</v>
      </c>
      <c r="G2" s="11" t="s">
        <v>14</v>
      </c>
      <c r="H2" s="11" t="s">
        <v>21</v>
      </c>
      <c r="AV2" s="4" t="s">
        <v>7</v>
      </c>
      <c r="AW2" s="4" t="s">
        <v>15</v>
      </c>
    </row>
    <row r="3" spans="1:49" x14ac:dyDescent="0.2">
      <c r="A3" s="14" t="s">
        <v>112</v>
      </c>
      <c r="B3" s="10" t="s">
        <v>7</v>
      </c>
      <c r="C3" s="11">
        <v>3</v>
      </c>
      <c r="D3" s="11">
        <v>2</v>
      </c>
      <c r="E3" s="11">
        <v>3</v>
      </c>
      <c r="F3" s="11">
        <f t="shared" si="0"/>
        <v>2.7</v>
      </c>
      <c r="G3" s="11" t="s">
        <v>14</v>
      </c>
      <c r="H3" s="11" t="s">
        <v>21</v>
      </c>
      <c r="AV3" s="4" t="s">
        <v>8</v>
      </c>
      <c r="AW3" s="4" t="s">
        <v>16</v>
      </c>
    </row>
    <row r="4" spans="1:49" x14ac:dyDescent="0.2">
      <c r="A4" s="9" t="s">
        <v>113</v>
      </c>
      <c r="B4" s="10" t="s">
        <v>7</v>
      </c>
      <c r="C4" s="11">
        <v>3</v>
      </c>
      <c r="D4" s="11">
        <v>3</v>
      </c>
      <c r="E4" s="11">
        <v>3</v>
      </c>
      <c r="F4" s="11">
        <f t="shared" si="0"/>
        <v>3</v>
      </c>
      <c r="G4" s="11" t="s">
        <v>14</v>
      </c>
      <c r="H4" s="11" t="s">
        <v>21</v>
      </c>
      <c r="AV4" s="4" t="s">
        <v>9</v>
      </c>
      <c r="AW4" s="4" t="s">
        <v>17</v>
      </c>
    </row>
    <row r="5" spans="1:49" x14ac:dyDescent="0.2">
      <c r="A5" s="9" t="s">
        <v>114</v>
      </c>
      <c r="B5" s="10" t="s">
        <v>7</v>
      </c>
      <c r="C5" s="11">
        <v>1</v>
      </c>
      <c r="D5" s="11">
        <v>3</v>
      </c>
      <c r="E5" s="11">
        <v>3</v>
      </c>
      <c r="F5" s="11">
        <f t="shared" si="0"/>
        <v>2.1999999999999997</v>
      </c>
      <c r="G5" s="11" t="s">
        <v>15</v>
      </c>
      <c r="H5" s="11" t="s">
        <v>21</v>
      </c>
      <c r="AV5" s="4" t="s">
        <v>10</v>
      </c>
    </row>
    <row r="6" spans="1:49" x14ac:dyDescent="0.2">
      <c r="A6" s="9" t="s">
        <v>115</v>
      </c>
      <c r="B6" s="10" t="s">
        <v>7</v>
      </c>
      <c r="C6" s="11">
        <v>4</v>
      </c>
      <c r="D6" s="11">
        <v>3</v>
      </c>
      <c r="E6" s="11">
        <v>3</v>
      </c>
      <c r="F6" s="11">
        <f t="shared" si="0"/>
        <v>3.4</v>
      </c>
      <c r="G6" s="11" t="s">
        <v>14</v>
      </c>
      <c r="H6" s="11" t="s">
        <v>21</v>
      </c>
      <c r="AV6" s="4" t="s">
        <v>11</v>
      </c>
    </row>
    <row r="7" spans="1:49" x14ac:dyDescent="0.2">
      <c r="A7" s="9" t="s">
        <v>116</v>
      </c>
      <c r="B7" s="10" t="s">
        <v>7</v>
      </c>
      <c r="C7" s="11">
        <v>2</v>
      </c>
      <c r="D7" s="11">
        <v>3</v>
      </c>
      <c r="E7" s="11">
        <v>3</v>
      </c>
      <c r="F7" s="11">
        <f t="shared" si="0"/>
        <v>2.5999999999999996</v>
      </c>
      <c r="G7" s="11" t="s">
        <v>14</v>
      </c>
      <c r="H7" s="11" t="s">
        <v>21</v>
      </c>
      <c r="AV7" s="4" t="s">
        <v>12</v>
      </c>
    </row>
    <row r="8" spans="1:49" x14ac:dyDescent="0.2">
      <c r="A8" s="9" t="s">
        <v>117</v>
      </c>
      <c r="B8" s="10" t="s">
        <v>7</v>
      </c>
      <c r="C8" s="11">
        <v>2</v>
      </c>
      <c r="D8" s="11">
        <v>3</v>
      </c>
      <c r="E8" s="11">
        <v>3</v>
      </c>
      <c r="F8" s="11">
        <f t="shared" si="0"/>
        <v>2.5999999999999996</v>
      </c>
      <c r="G8" s="11" t="s">
        <v>14</v>
      </c>
      <c r="H8" s="11" t="s">
        <v>21</v>
      </c>
    </row>
    <row r="9" spans="1:49" x14ac:dyDescent="0.2">
      <c r="A9" s="9" t="s">
        <v>118</v>
      </c>
      <c r="B9" s="10" t="s">
        <v>7</v>
      </c>
      <c r="C9" s="11">
        <v>3</v>
      </c>
      <c r="D9" s="11">
        <v>3</v>
      </c>
      <c r="E9" s="11">
        <v>3</v>
      </c>
      <c r="F9" s="11">
        <f t="shared" si="0"/>
        <v>3</v>
      </c>
      <c r="G9" s="11" t="s">
        <v>14</v>
      </c>
      <c r="H9" s="11" t="s">
        <v>21</v>
      </c>
    </row>
    <row r="10" spans="1:49" x14ac:dyDescent="0.2">
      <c r="A10" s="9" t="s">
        <v>119</v>
      </c>
      <c r="B10" s="10" t="s">
        <v>7</v>
      </c>
      <c r="C10" s="11">
        <v>2</v>
      </c>
      <c r="D10" s="11">
        <v>3</v>
      </c>
      <c r="E10" s="11">
        <v>3</v>
      </c>
      <c r="F10" s="11">
        <f t="shared" si="0"/>
        <v>2.5999999999999996</v>
      </c>
      <c r="G10" s="11" t="s">
        <v>14</v>
      </c>
      <c r="H10" s="11" t="s">
        <v>21</v>
      </c>
    </row>
    <row r="11" spans="1:49" x14ac:dyDescent="0.2">
      <c r="A11" s="9" t="s">
        <v>120</v>
      </c>
      <c r="B11" s="10" t="s">
        <v>7</v>
      </c>
      <c r="C11" s="11">
        <v>1</v>
      </c>
      <c r="D11" s="11">
        <v>2</v>
      </c>
      <c r="E11" s="11">
        <v>2</v>
      </c>
      <c r="F11" s="11">
        <f t="shared" si="0"/>
        <v>1.6</v>
      </c>
      <c r="G11" s="11" t="s">
        <v>17</v>
      </c>
      <c r="H11" s="11" t="s">
        <v>21</v>
      </c>
    </row>
    <row r="12" spans="1:49" x14ac:dyDescent="0.2">
      <c r="A12" s="9" t="s">
        <v>121</v>
      </c>
      <c r="B12" s="10" t="s">
        <v>7</v>
      </c>
      <c r="C12" s="11">
        <v>1</v>
      </c>
      <c r="D12" s="11">
        <v>2</v>
      </c>
      <c r="E12" s="11">
        <v>2</v>
      </c>
      <c r="F12" s="11">
        <f t="shared" si="0"/>
        <v>1.6</v>
      </c>
      <c r="G12" s="11" t="s">
        <v>17</v>
      </c>
      <c r="H12" s="11" t="s">
        <v>21</v>
      </c>
    </row>
    <row r="13" spans="1:49" x14ac:dyDescent="0.2">
      <c r="A13" s="9" t="s">
        <v>122</v>
      </c>
      <c r="B13" s="10" t="s">
        <v>7</v>
      </c>
      <c r="C13" s="11">
        <v>3</v>
      </c>
      <c r="D13" s="11">
        <v>3</v>
      </c>
      <c r="E13" s="11">
        <v>3</v>
      </c>
      <c r="F13" s="11">
        <f t="shared" si="0"/>
        <v>3</v>
      </c>
      <c r="G13" s="11" t="s">
        <v>14</v>
      </c>
      <c r="H13" s="11" t="s">
        <v>21</v>
      </c>
    </row>
    <row r="14" spans="1:49" x14ac:dyDescent="0.2">
      <c r="A14" s="9" t="s">
        <v>123</v>
      </c>
      <c r="B14" s="10" t="s">
        <v>7</v>
      </c>
      <c r="C14" s="11">
        <v>3</v>
      </c>
      <c r="D14" s="11">
        <v>1</v>
      </c>
      <c r="E14" s="11">
        <v>3</v>
      </c>
      <c r="F14" s="11">
        <f t="shared" si="0"/>
        <v>2.4000000000000004</v>
      </c>
      <c r="G14" s="11" t="s">
        <v>15</v>
      </c>
      <c r="H14" s="11" t="s">
        <v>21</v>
      </c>
    </row>
    <row r="15" spans="1:49" x14ac:dyDescent="0.2">
      <c r="A15" s="9" t="s">
        <v>124</v>
      </c>
      <c r="B15" s="10" t="s">
        <v>7</v>
      </c>
      <c r="C15" s="11">
        <v>2</v>
      </c>
      <c r="D15" s="11">
        <v>3</v>
      </c>
      <c r="E15" s="11">
        <v>3</v>
      </c>
      <c r="F15" s="11">
        <f t="shared" si="0"/>
        <v>2.5999999999999996</v>
      </c>
      <c r="G15" s="11" t="s">
        <v>14</v>
      </c>
      <c r="H15" s="11" t="s">
        <v>21</v>
      </c>
    </row>
    <row r="16" spans="1:49" x14ac:dyDescent="0.2">
      <c r="A16" s="9" t="s">
        <v>128</v>
      </c>
      <c r="B16" s="10" t="s">
        <v>7</v>
      </c>
      <c r="C16" s="11">
        <v>2</v>
      </c>
      <c r="D16" s="11">
        <v>3</v>
      </c>
      <c r="E16" s="11">
        <v>3</v>
      </c>
      <c r="F16" s="11">
        <f t="shared" si="0"/>
        <v>2.5999999999999996</v>
      </c>
      <c r="G16" s="11" t="s">
        <v>14</v>
      </c>
      <c r="H16" s="11" t="s">
        <v>21</v>
      </c>
    </row>
    <row r="17" spans="1:8" x14ac:dyDescent="0.2">
      <c r="A17" s="9" t="s">
        <v>125</v>
      </c>
      <c r="B17" s="10" t="s">
        <v>7</v>
      </c>
      <c r="C17" s="11">
        <v>1</v>
      </c>
      <c r="D17" s="11">
        <v>3</v>
      </c>
      <c r="E17" s="11">
        <v>3</v>
      </c>
      <c r="F17" s="11">
        <f t="shared" si="0"/>
        <v>2.1999999999999997</v>
      </c>
      <c r="G17" s="11" t="s">
        <v>15</v>
      </c>
      <c r="H17" s="11" t="s">
        <v>21</v>
      </c>
    </row>
    <row r="18" spans="1:8" x14ac:dyDescent="0.2">
      <c r="A18" s="9" t="s">
        <v>126</v>
      </c>
      <c r="B18" s="10" t="s">
        <v>7</v>
      </c>
      <c r="C18" s="11">
        <v>3</v>
      </c>
      <c r="D18" s="11">
        <v>2</v>
      </c>
      <c r="E18" s="11">
        <v>3</v>
      </c>
      <c r="F18" s="11">
        <f t="shared" si="0"/>
        <v>2.7</v>
      </c>
      <c r="G18" s="11" t="s">
        <v>14</v>
      </c>
      <c r="H18" s="11" t="s">
        <v>21</v>
      </c>
    </row>
    <row r="19" spans="1:8" x14ac:dyDescent="0.2">
      <c r="A19" s="9" t="s">
        <v>127</v>
      </c>
      <c r="B19" s="10" t="s">
        <v>7</v>
      </c>
      <c r="C19" s="11">
        <v>3</v>
      </c>
      <c r="D19" s="11">
        <v>3</v>
      </c>
      <c r="E19" s="11">
        <v>3</v>
      </c>
      <c r="F19" s="11">
        <f t="shared" si="0"/>
        <v>3</v>
      </c>
      <c r="G19" s="11" t="s">
        <v>14</v>
      </c>
      <c r="H19" s="11" t="s">
        <v>21</v>
      </c>
    </row>
    <row r="20" spans="1:8" x14ac:dyDescent="0.2">
      <c r="A20" s="9" t="s">
        <v>94</v>
      </c>
      <c r="B20" s="10" t="s">
        <v>9</v>
      </c>
      <c r="C20" s="11">
        <v>2</v>
      </c>
      <c r="D20" s="11">
        <v>3</v>
      </c>
      <c r="E20" s="11">
        <v>2</v>
      </c>
      <c r="F20" s="11">
        <f t="shared" si="0"/>
        <v>2.2999999999999998</v>
      </c>
      <c r="G20" s="11" t="s">
        <v>15</v>
      </c>
      <c r="H20" s="11" t="s">
        <v>20</v>
      </c>
    </row>
    <row r="21" spans="1:8" x14ac:dyDescent="0.2">
      <c r="A21" s="9" t="s">
        <v>95</v>
      </c>
      <c r="B21" s="10" t="s">
        <v>9</v>
      </c>
      <c r="C21" s="11">
        <v>1</v>
      </c>
      <c r="D21" s="11">
        <v>1</v>
      </c>
      <c r="E21" s="11">
        <v>1</v>
      </c>
      <c r="F21" s="11">
        <f t="shared" si="0"/>
        <v>1</v>
      </c>
      <c r="G21" s="11" t="s">
        <v>17</v>
      </c>
      <c r="H21" s="11" t="s">
        <v>20</v>
      </c>
    </row>
    <row r="22" spans="1:8" x14ac:dyDescent="0.2">
      <c r="A22" s="9" t="s">
        <v>42</v>
      </c>
      <c r="B22" s="10" t="s">
        <v>9</v>
      </c>
      <c r="C22" s="11">
        <v>3</v>
      </c>
      <c r="D22" s="11">
        <v>2</v>
      </c>
      <c r="E22" s="11">
        <v>3</v>
      </c>
      <c r="F22" s="11">
        <f t="shared" si="0"/>
        <v>2.7</v>
      </c>
      <c r="G22" s="11" t="s">
        <v>14</v>
      </c>
      <c r="H22" s="11" t="s">
        <v>20</v>
      </c>
    </row>
    <row r="23" spans="1:8" x14ac:dyDescent="0.2">
      <c r="A23" s="9" t="s">
        <v>43</v>
      </c>
      <c r="B23" s="10" t="s">
        <v>9</v>
      </c>
      <c r="C23" s="11">
        <v>3</v>
      </c>
      <c r="D23" s="11">
        <v>2</v>
      </c>
      <c r="E23" s="11">
        <v>3</v>
      </c>
      <c r="F23" s="11">
        <f t="shared" si="0"/>
        <v>2.7</v>
      </c>
      <c r="G23" s="11" t="s">
        <v>14</v>
      </c>
      <c r="H23" s="11" t="s">
        <v>20</v>
      </c>
    </row>
    <row r="24" spans="1:8" x14ac:dyDescent="0.2">
      <c r="A24" s="9" t="s">
        <v>129</v>
      </c>
      <c r="B24" s="10" t="s">
        <v>6</v>
      </c>
      <c r="C24" s="11">
        <v>2</v>
      </c>
      <c r="D24" s="11">
        <v>1</v>
      </c>
      <c r="E24" s="11">
        <v>1</v>
      </c>
      <c r="F24" s="11">
        <f t="shared" si="0"/>
        <v>1.4000000000000001</v>
      </c>
      <c r="G24" s="11" t="s">
        <v>17</v>
      </c>
      <c r="H24" s="11" t="s">
        <v>22</v>
      </c>
    </row>
    <row r="25" spans="1:8" x14ac:dyDescent="0.2">
      <c r="A25" s="9" t="s">
        <v>131</v>
      </c>
      <c r="B25" s="10" t="s">
        <v>6</v>
      </c>
      <c r="C25" s="11">
        <v>2</v>
      </c>
      <c r="D25" s="11">
        <v>3</v>
      </c>
      <c r="E25" s="11">
        <v>3</v>
      </c>
      <c r="F25" s="11">
        <f t="shared" si="0"/>
        <v>2.5999999999999996</v>
      </c>
      <c r="G25" s="11" t="s">
        <v>14</v>
      </c>
      <c r="H25" s="11" t="s">
        <v>22</v>
      </c>
    </row>
    <row r="26" spans="1:8" x14ac:dyDescent="0.2">
      <c r="A26" s="9" t="s">
        <v>130</v>
      </c>
      <c r="B26" s="10" t="s">
        <v>6</v>
      </c>
      <c r="C26" s="11">
        <v>3</v>
      </c>
      <c r="D26" s="11">
        <v>1</v>
      </c>
      <c r="E26" s="11">
        <v>1</v>
      </c>
      <c r="F26" s="11">
        <f t="shared" si="0"/>
        <v>1.8000000000000003</v>
      </c>
      <c r="G26" s="11" t="s">
        <v>17</v>
      </c>
      <c r="H26" s="11" t="s">
        <v>22</v>
      </c>
    </row>
    <row r="27" spans="1:8" x14ac:dyDescent="0.2">
      <c r="A27" s="9" t="s">
        <v>23</v>
      </c>
      <c r="B27" s="10" t="s">
        <v>6</v>
      </c>
      <c r="C27" s="11">
        <v>3</v>
      </c>
      <c r="D27" s="11">
        <v>1</v>
      </c>
      <c r="E27" s="11">
        <v>1</v>
      </c>
      <c r="F27" s="11">
        <f t="shared" si="0"/>
        <v>1.8000000000000003</v>
      </c>
      <c r="G27" s="11" t="s">
        <v>17</v>
      </c>
      <c r="H27" s="11" t="s">
        <v>22</v>
      </c>
    </row>
    <row r="28" spans="1:8" x14ac:dyDescent="0.2">
      <c r="A28" s="9" t="s">
        <v>40</v>
      </c>
      <c r="B28" s="10" t="s">
        <v>6</v>
      </c>
      <c r="C28" s="11">
        <v>3</v>
      </c>
      <c r="D28" s="11">
        <v>1</v>
      </c>
      <c r="E28" s="11">
        <v>1</v>
      </c>
      <c r="F28" s="11">
        <f t="shared" si="0"/>
        <v>1.8000000000000003</v>
      </c>
      <c r="G28" s="11" t="s">
        <v>17</v>
      </c>
      <c r="H28" s="11" t="s">
        <v>22</v>
      </c>
    </row>
    <row r="29" spans="1:8" x14ac:dyDescent="0.2">
      <c r="A29" s="9" t="s">
        <v>132</v>
      </c>
      <c r="B29" s="10" t="s">
        <v>6</v>
      </c>
      <c r="C29" s="11">
        <v>3</v>
      </c>
      <c r="D29" s="11">
        <v>1</v>
      </c>
      <c r="E29" s="11">
        <v>1</v>
      </c>
      <c r="F29" s="11">
        <f t="shared" si="0"/>
        <v>1.8000000000000003</v>
      </c>
      <c r="G29" s="11" t="s">
        <v>17</v>
      </c>
      <c r="H29" s="11" t="s">
        <v>22</v>
      </c>
    </row>
    <row r="30" spans="1:8" x14ac:dyDescent="0.2">
      <c r="A30" s="9" t="s">
        <v>41</v>
      </c>
      <c r="B30" s="10" t="s">
        <v>6</v>
      </c>
      <c r="C30" s="11">
        <v>3</v>
      </c>
      <c r="D30" s="11">
        <v>2</v>
      </c>
      <c r="E30" s="11">
        <v>1</v>
      </c>
      <c r="F30" s="11">
        <f t="shared" si="0"/>
        <v>2.1</v>
      </c>
      <c r="G30" s="11" t="s">
        <v>15</v>
      </c>
      <c r="H30" s="11" t="s">
        <v>22</v>
      </c>
    </row>
    <row r="31" spans="1:8" x14ac:dyDescent="0.2">
      <c r="A31" s="9" t="s">
        <v>38</v>
      </c>
      <c r="B31" s="10" t="s">
        <v>6</v>
      </c>
      <c r="C31" s="11">
        <v>4</v>
      </c>
      <c r="D31" s="11">
        <v>3</v>
      </c>
      <c r="E31" s="11">
        <v>2</v>
      </c>
      <c r="F31" s="11">
        <f t="shared" si="0"/>
        <v>3.1</v>
      </c>
      <c r="G31" s="11" t="s">
        <v>14</v>
      </c>
      <c r="H31" s="11" t="s">
        <v>20</v>
      </c>
    </row>
    <row r="32" spans="1:8" x14ac:dyDescent="0.2">
      <c r="A32" s="14" t="s">
        <v>39</v>
      </c>
      <c r="B32" s="10" t="s">
        <v>6</v>
      </c>
      <c r="C32" s="11">
        <v>4</v>
      </c>
      <c r="D32" s="11">
        <v>3</v>
      </c>
      <c r="E32" s="11">
        <v>2</v>
      </c>
      <c r="F32" s="11">
        <f t="shared" si="0"/>
        <v>3.1</v>
      </c>
      <c r="G32" s="11" t="s">
        <v>14</v>
      </c>
      <c r="H32" s="11" t="s">
        <v>20</v>
      </c>
    </row>
    <row r="33" spans="1:8" x14ac:dyDescent="0.2">
      <c r="A33" s="14" t="s">
        <v>88</v>
      </c>
      <c r="B33" s="10" t="s">
        <v>6</v>
      </c>
      <c r="C33" s="11">
        <v>4</v>
      </c>
      <c r="D33" s="11">
        <v>3</v>
      </c>
      <c r="E33" s="11">
        <v>3</v>
      </c>
      <c r="F33" s="11">
        <f t="shared" si="0"/>
        <v>3.4</v>
      </c>
      <c r="G33" s="11" t="s">
        <v>14</v>
      </c>
      <c r="H33" s="11" t="s">
        <v>20</v>
      </c>
    </row>
    <row r="34" spans="1:8" x14ac:dyDescent="0.2">
      <c r="A34" s="14" t="s">
        <v>89</v>
      </c>
      <c r="B34" s="10" t="s">
        <v>6</v>
      </c>
      <c r="C34" s="11">
        <v>4</v>
      </c>
      <c r="D34" s="11">
        <v>3</v>
      </c>
      <c r="E34" s="11">
        <v>3</v>
      </c>
      <c r="F34" s="11">
        <f t="shared" si="0"/>
        <v>3.4</v>
      </c>
      <c r="G34" s="11" t="s">
        <v>14</v>
      </c>
      <c r="H34" s="11" t="s">
        <v>20</v>
      </c>
    </row>
    <row r="35" spans="1:8" x14ac:dyDescent="0.2">
      <c r="A35" s="14" t="s">
        <v>90</v>
      </c>
      <c r="B35" s="10" t="s">
        <v>6</v>
      </c>
      <c r="C35" s="11">
        <v>4</v>
      </c>
      <c r="D35" s="11">
        <v>3</v>
      </c>
      <c r="E35" s="11">
        <v>3</v>
      </c>
      <c r="F35" s="11">
        <f t="shared" si="0"/>
        <v>3.4</v>
      </c>
      <c r="G35" s="11" t="s">
        <v>14</v>
      </c>
      <c r="H35" s="11" t="s">
        <v>20</v>
      </c>
    </row>
    <row r="36" spans="1:8" x14ac:dyDescent="0.2">
      <c r="A36" s="9" t="s">
        <v>34</v>
      </c>
      <c r="B36" s="10" t="s">
        <v>11</v>
      </c>
      <c r="C36" s="11" t="s">
        <v>28</v>
      </c>
      <c r="D36" s="11" t="s">
        <v>28</v>
      </c>
      <c r="E36" s="11">
        <v>2</v>
      </c>
      <c r="F36" s="11">
        <f>E36</f>
        <v>2</v>
      </c>
      <c r="G36" s="11" t="s">
        <v>15</v>
      </c>
      <c r="H36" s="11" t="s">
        <v>28</v>
      </c>
    </row>
    <row r="37" spans="1:8" x14ac:dyDescent="0.2">
      <c r="A37" s="9" t="s">
        <v>24</v>
      </c>
      <c r="B37" s="10" t="s">
        <v>12</v>
      </c>
      <c r="C37" s="11" t="s">
        <v>28</v>
      </c>
      <c r="D37" s="11" t="s">
        <v>28</v>
      </c>
      <c r="E37" s="11">
        <v>3</v>
      </c>
      <c r="F37" s="11">
        <f>E37</f>
        <v>3</v>
      </c>
      <c r="G37" s="11" t="s">
        <v>14</v>
      </c>
      <c r="H37" s="11" t="s">
        <v>21</v>
      </c>
    </row>
    <row r="38" spans="1:8" x14ac:dyDescent="0.2">
      <c r="A38" s="9" t="s">
        <v>25</v>
      </c>
      <c r="B38" s="10" t="s">
        <v>12</v>
      </c>
      <c r="C38" s="11" t="s">
        <v>28</v>
      </c>
      <c r="D38" s="11" t="s">
        <v>28</v>
      </c>
      <c r="E38" s="11">
        <v>2</v>
      </c>
      <c r="F38" s="11">
        <f>E38</f>
        <v>2</v>
      </c>
      <c r="G38" s="11" t="s">
        <v>15</v>
      </c>
      <c r="H38" s="11" t="s">
        <v>21</v>
      </c>
    </row>
    <row r="39" spans="1:8" x14ac:dyDescent="0.2">
      <c r="A39" s="9" t="s">
        <v>26</v>
      </c>
      <c r="B39" s="10" t="s">
        <v>12</v>
      </c>
      <c r="C39" s="11" t="s">
        <v>28</v>
      </c>
      <c r="D39" s="11" t="s">
        <v>28</v>
      </c>
      <c r="E39" s="11">
        <v>1</v>
      </c>
      <c r="F39" s="11">
        <f>E39</f>
        <v>1</v>
      </c>
      <c r="G39" s="11" t="s">
        <v>17</v>
      </c>
      <c r="H39" s="11" t="s">
        <v>27</v>
      </c>
    </row>
    <row r="40" spans="1:8" x14ac:dyDescent="0.2">
      <c r="A40" s="9" t="s">
        <v>32</v>
      </c>
      <c r="B40" s="10" t="s">
        <v>10</v>
      </c>
      <c r="C40" s="11">
        <v>3</v>
      </c>
      <c r="D40" s="11">
        <v>2</v>
      </c>
      <c r="E40" s="11">
        <v>3</v>
      </c>
      <c r="F40" s="11">
        <f t="shared" ref="F40:F50" si="1">(C40*40%)+(D40*30%)+(E40*30%)</f>
        <v>2.7</v>
      </c>
      <c r="G40" s="11" t="s">
        <v>14</v>
      </c>
      <c r="H40" s="11" t="s">
        <v>20</v>
      </c>
    </row>
    <row r="41" spans="1:8" x14ac:dyDescent="0.2">
      <c r="A41" s="9" t="s">
        <v>33</v>
      </c>
      <c r="B41" s="10" t="s">
        <v>10</v>
      </c>
      <c r="C41" s="11">
        <v>3</v>
      </c>
      <c r="D41" s="11">
        <v>2</v>
      </c>
      <c r="E41" s="11">
        <v>3</v>
      </c>
      <c r="F41" s="11">
        <f t="shared" si="1"/>
        <v>2.7</v>
      </c>
      <c r="G41" s="11" t="s">
        <v>14</v>
      </c>
      <c r="H41" s="11" t="s">
        <v>20</v>
      </c>
    </row>
    <row r="42" spans="1:8" x14ac:dyDescent="0.2">
      <c r="A42" s="9" t="s">
        <v>92</v>
      </c>
      <c r="B42" s="10" t="s">
        <v>8</v>
      </c>
      <c r="C42" s="11">
        <v>4</v>
      </c>
      <c r="D42" s="11">
        <v>3</v>
      </c>
      <c r="E42" s="11">
        <v>3</v>
      </c>
      <c r="F42" s="11">
        <f t="shared" si="1"/>
        <v>3.4</v>
      </c>
      <c r="G42" s="11" t="s">
        <v>14</v>
      </c>
      <c r="H42" s="11" t="s">
        <v>20</v>
      </c>
    </row>
    <row r="43" spans="1:8" x14ac:dyDescent="0.2">
      <c r="A43" s="9" t="s">
        <v>91</v>
      </c>
      <c r="B43" s="10" t="s">
        <v>8</v>
      </c>
      <c r="C43" s="11">
        <v>4</v>
      </c>
      <c r="D43" s="11">
        <v>3</v>
      </c>
      <c r="E43" s="11">
        <v>3</v>
      </c>
      <c r="F43" s="11">
        <f t="shared" si="1"/>
        <v>3.4</v>
      </c>
      <c r="G43" s="11" t="s">
        <v>14</v>
      </c>
      <c r="H43" s="11" t="s">
        <v>20</v>
      </c>
    </row>
    <row r="44" spans="1:8" x14ac:dyDescent="0.2">
      <c r="A44" s="9" t="s">
        <v>93</v>
      </c>
      <c r="B44" s="10" t="s">
        <v>8</v>
      </c>
      <c r="C44" s="11">
        <v>3</v>
      </c>
      <c r="D44" s="11">
        <v>2</v>
      </c>
      <c r="E44" s="11">
        <v>3</v>
      </c>
      <c r="F44" s="11">
        <f t="shared" si="1"/>
        <v>2.7</v>
      </c>
      <c r="G44" s="11" t="s">
        <v>14</v>
      </c>
      <c r="H44" s="11" t="s">
        <v>20</v>
      </c>
    </row>
    <row r="45" spans="1:8" x14ac:dyDescent="0.2">
      <c r="A45" s="9" t="s">
        <v>19</v>
      </c>
      <c r="B45" s="10" t="s">
        <v>8</v>
      </c>
      <c r="C45" s="11">
        <v>3</v>
      </c>
      <c r="D45" s="11">
        <v>3</v>
      </c>
      <c r="E45" s="11">
        <v>3</v>
      </c>
      <c r="F45" s="11">
        <f t="shared" si="1"/>
        <v>3</v>
      </c>
      <c r="G45" s="11" t="s">
        <v>14</v>
      </c>
      <c r="H45" s="11" t="s">
        <v>22</v>
      </c>
    </row>
    <row r="46" spans="1:8" x14ac:dyDescent="0.2">
      <c r="A46" s="9" t="s">
        <v>29</v>
      </c>
      <c r="B46" s="10" t="s">
        <v>8</v>
      </c>
      <c r="C46" s="11">
        <v>2</v>
      </c>
      <c r="D46" s="11">
        <v>1</v>
      </c>
      <c r="E46" s="11">
        <v>1</v>
      </c>
      <c r="F46" s="11">
        <f t="shared" si="1"/>
        <v>1.4000000000000001</v>
      </c>
      <c r="G46" s="11" t="s">
        <v>17</v>
      </c>
      <c r="H46" s="11" t="s">
        <v>20</v>
      </c>
    </row>
    <row r="47" spans="1:8" x14ac:dyDescent="0.2">
      <c r="A47" s="9" t="s">
        <v>30</v>
      </c>
      <c r="B47" s="10" t="s">
        <v>8</v>
      </c>
      <c r="C47" s="11">
        <v>2</v>
      </c>
      <c r="D47" s="11">
        <v>1</v>
      </c>
      <c r="E47" s="11">
        <v>1</v>
      </c>
      <c r="F47" s="11">
        <f t="shared" si="1"/>
        <v>1.4000000000000001</v>
      </c>
      <c r="G47" s="11" t="s">
        <v>17</v>
      </c>
      <c r="H47" s="11" t="s">
        <v>20</v>
      </c>
    </row>
    <row r="48" spans="1:8" x14ac:dyDescent="0.2">
      <c r="A48" s="9" t="s">
        <v>31</v>
      </c>
      <c r="B48" s="10" t="s">
        <v>8</v>
      </c>
      <c r="C48" s="11">
        <v>3</v>
      </c>
      <c r="D48" s="11">
        <v>2</v>
      </c>
      <c r="E48" s="11">
        <v>2</v>
      </c>
      <c r="F48" s="11">
        <f t="shared" si="1"/>
        <v>2.4000000000000004</v>
      </c>
      <c r="G48" s="11" t="s">
        <v>17</v>
      </c>
      <c r="H48" s="11" t="s">
        <v>20</v>
      </c>
    </row>
    <row r="49" spans="1:8" x14ac:dyDescent="0.2">
      <c r="A49" s="9" t="s">
        <v>35</v>
      </c>
      <c r="B49" s="10" t="s">
        <v>8</v>
      </c>
      <c r="C49" s="11">
        <v>3</v>
      </c>
      <c r="D49" s="11">
        <v>2</v>
      </c>
      <c r="E49" s="11">
        <v>3</v>
      </c>
      <c r="F49" s="11">
        <f t="shared" si="1"/>
        <v>2.7</v>
      </c>
      <c r="G49" s="11" t="s">
        <v>14</v>
      </c>
      <c r="H49" s="11" t="s">
        <v>20</v>
      </c>
    </row>
    <row r="50" spans="1:8" x14ac:dyDescent="0.2">
      <c r="A50" s="9" t="s">
        <v>36</v>
      </c>
      <c r="B50" s="10" t="s">
        <v>8</v>
      </c>
      <c r="C50" s="11">
        <v>1</v>
      </c>
      <c r="D50" s="11">
        <v>1</v>
      </c>
      <c r="E50" s="11">
        <v>1</v>
      </c>
      <c r="F50" s="11">
        <f t="shared" si="1"/>
        <v>1</v>
      </c>
      <c r="G50" s="11" t="s">
        <v>17</v>
      </c>
      <c r="H50" s="11" t="s">
        <v>37</v>
      </c>
    </row>
  </sheetData>
  <autoFilter ref="A1:H50" xr:uid="{82C6107B-B335-4BC9-B25B-11056CA8A499}">
    <filterColumn colId="5" showButton="0"/>
    <sortState xmlns:xlrd2="http://schemas.microsoft.com/office/spreadsheetml/2017/richdata2" ref="A2:H50">
      <sortCondition ref="B1:B50"/>
    </sortState>
  </autoFilter>
  <dataValidations count="2">
    <dataValidation type="list" allowBlank="1" showInputMessage="1" showErrorMessage="1" sqref="G2:G50" xr:uid="{3B3D4F52-1856-4E4B-92AE-3B1890B623CC}">
      <formula1>Valor</formula1>
    </dataValidation>
    <dataValidation type="list" allowBlank="1" showInputMessage="1" showErrorMessage="1" sqref="B2:B119" xr:uid="{D7318A4A-E0B0-4670-8BB5-F5ACD1CFABF8}">
      <formula1>Categoria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C976-1C96-4B16-B6D8-2CB5A48E4E74}">
  <dimension ref="A1:M55"/>
  <sheetViews>
    <sheetView showGridLines="0" tabSelected="1" workbookViewId="0">
      <selection activeCell="I20" sqref="I20"/>
    </sheetView>
  </sheetViews>
  <sheetFormatPr defaultRowHeight="12.75" x14ac:dyDescent="0.2"/>
  <cols>
    <col min="1" max="1" width="41.28515625" style="3" customWidth="1"/>
    <col min="2" max="2" width="49.85546875" style="3" customWidth="1"/>
    <col min="3" max="3" width="14.28515625" style="2" customWidth="1"/>
    <col min="4" max="4" width="11.42578125" style="2" customWidth="1"/>
    <col min="5" max="5" width="11.5703125" style="2" hidden="1" customWidth="1"/>
    <col min="6" max="6" width="20" style="2" customWidth="1"/>
    <col min="7" max="7" width="23.7109375" style="2" customWidth="1"/>
    <col min="8" max="8" width="21.85546875" style="2" customWidth="1"/>
    <col min="9" max="11" width="11.42578125" style="2" customWidth="1"/>
    <col min="12" max="12" width="11.42578125" style="2" hidden="1" customWidth="1"/>
    <col min="13" max="13" width="20" style="2" customWidth="1"/>
    <col min="14" max="16384" width="9.140625" style="3"/>
  </cols>
  <sheetData>
    <row r="1" spans="1:13" ht="21" customHeight="1" x14ac:dyDescent="0.2">
      <c r="A1" s="12" t="s">
        <v>55</v>
      </c>
      <c r="B1" s="12" t="s">
        <v>44</v>
      </c>
      <c r="C1" s="13" t="s">
        <v>97</v>
      </c>
      <c r="D1" s="13" t="s">
        <v>98</v>
      </c>
      <c r="E1" s="20" t="s">
        <v>63</v>
      </c>
      <c r="F1" s="13" t="s">
        <v>45</v>
      </c>
      <c r="G1" s="13" t="s">
        <v>133</v>
      </c>
      <c r="H1" s="13" t="s">
        <v>99</v>
      </c>
      <c r="I1" s="13" t="s">
        <v>96</v>
      </c>
      <c r="J1" s="13" t="s">
        <v>135</v>
      </c>
      <c r="K1" s="13" t="s">
        <v>136</v>
      </c>
      <c r="L1" s="13" t="s">
        <v>101</v>
      </c>
      <c r="M1" s="13" t="s">
        <v>134</v>
      </c>
    </row>
    <row r="2" spans="1:13" x14ac:dyDescent="0.2">
      <c r="A2" s="21" t="s">
        <v>10</v>
      </c>
      <c r="B2" s="21" t="s">
        <v>49</v>
      </c>
      <c r="C2" s="11">
        <v>2</v>
      </c>
      <c r="D2" s="11">
        <v>5</v>
      </c>
      <c r="E2" s="11">
        <f>C2*D2</f>
        <v>10</v>
      </c>
      <c r="F2" s="11" t="str">
        <f>VLOOKUP(E2,Sheet3!$I$1:$J$13,2,0)</f>
        <v>Alto</v>
      </c>
      <c r="G2" s="11" t="s">
        <v>43</v>
      </c>
      <c r="H2" s="11" t="s">
        <v>100</v>
      </c>
      <c r="I2" s="11">
        <v>4</v>
      </c>
      <c r="J2" s="22">
        <v>1</v>
      </c>
      <c r="K2" s="11">
        <v>5</v>
      </c>
      <c r="L2" s="11">
        <f>J2*K2</f>
        <v>5</v>
      </c>
      <c r="M2" s="11" t="str">
        <f>VLOOKUP(L2,Sheet3!$I$1:$J$13,2,0)</f>
        <v>Moderado</v>
      </c>
    </row>
    <row r="3" spans="1:13" x14ac:dyDescent="0.2">
      <c r="A3" s="21" t="s">
        <v>10</v>
      </c>
      <c r="B3" s="21" t="s">
        <v>48</v>
      </c>
      <c r="C3" s="11">
        <v>2</v>
      </c>
      <c r="D3" s="11">
        <v>5</v>
      </c>
      <c r="E3" s="11">
        <f t="shared" ref="E3:E29" si="0">C3*D3</f>
        <v>10</v>
      </c>
      <c r="F3" s="11" t="str">
        <f>VLOOKUP(E3,Sheet3!$I$1:$J$13,2,0)</f>
        <v>Alto</v>
      </c>
      <c r="G3" s="11" t="s">
        <v>104</v>
      </c>
      <c r="H3" s="11" t="s">
        <v>105</v>
      </c>
      <c r="I3" s="11">
        <v>5</v>
      </c>
      <c r="J3" s="11">
        <v>2</v>
      </c>
      <c r="K3" s="11">
        <v>2</v>
      </c>
      <c r="L3" s="11">
        <f t="shared" ref="L3:L55" si="1">J3*K3</f>
        <v>4</v>
      </c>
      <c r="M3" s="11" t="str">
        <f>VLOOKUP(L3,Sheet3!$I$1:$J$13,2,0)</f>
        <v>Moderado</v>
      </c>
    </row>
    <row r="4" spans="1:13" x14ac:dyDescent="0.2">
      <c r="A4" s="21" t="s">
        <v>10</v>
      </c>
      <c r="B4" s="21" t="s">
        <v>50</v>
      </c>
      <c r="C4" s="11">
        <v>1</v>
      </c>
      <c r="D4" s="11">
        <v>5</v>
      </c>
      <c r="E4" s="11">
        <f t="shared" si="0"/>
        <v>5</v>
      </c>
      <c r="F4" s="11" t="str">
        <f>VLOOKUP(E4,Sheet3!$I$1:$J$13,2,0)</f>
        <v>Moderado</v>
      </c>
      <c r="G4" s="11" t="s">
        <v>28</v>
      </c>
      <c r="H4" s="11" t="s">
        <v>28</v>
      </c>
      <c r="I4" s="11" t="s">
        <v>28</v>
      </c>
      <c r="J4" s="11">
        <v>1</v>
      </c>
      <c r="K4" s="11">
        <v>5</v>
      </c>
      <c r="L4" s="11">
        <f t="shared" si="1"/>
        <v>5</v>
      </c>
      <c r="M4" s="11" t="str">
        <f>VLOOKUP(L4,Sheet3!$I$1:$J$13,2,0)</f>
        <v>Moderado</v>
      </c>
    </row>
    <row r="5" spans="1:13" x14ac:dyDescent="0.2">
      <c r="A5" s="21" t="s">
        <v>10</v>
      </c>
      <c r="B5" s="21" t="s">
        <v>51</v>
      </c>
      <c r="C5" s="11">
        <v>3</v>
      </c>
      <c r="D5" s="11">
        <v>5</v>
      </c>
      <c r="E5" s="11">
        <f t="shared" si="0"/>
        <v>15</v>
      </c>
      <c r="F5" s="11" t="str">
        <f>VLOOKUP(E5,Sheet3!$I$1:$J$13,2,0)</f>
        <v>Extremo</v>
      </c>
      <c r="G5" s="11" t="s">
        <v>102</v>
      </c>
      <c r="H5" s="11" t="s">
        <v>100</v>
      </c>
      <c r="I5" s="11">
        <v>3</v>
      </c>
      <c r="J5" s="11">
        <v>1</v>
      </c>
      <c r="K5" s="11">
        <v>5</v>
      </c>
      <c r="L5" s="11">
        <f t="shared" si="1"/>
        <v>5</v>
      </c>
      <c r="M5" s="11" t="str">
        <f>VLOOKUP(L5,Sheet3!$I$1:$J$13,2,0)</f>
        <v>Moderado</v>
      </c>
    </row>
    <row r="6" spans="1:13" x14ac:dyDescent="0.2">
      <c r="A6" s="21" t="s">
        <v>10</v>
      </c>
      <c r="B6" s="21" t="s">
        <v>52</v>
      </c>
      <c r="C6" s="11">
        <v>2</v>
      </c>
      <c r="D6" s="11">
        <v>4</v>
      </c>
      <c r="E6" s="11">
        <f t="shared" si="0"/>
        <v>8</v>
      </c>
      <c r="F6" s="11" t="str">
        <f>VLOOKUP(E6,Sheet3!$I$1:$J$13,2,0)</f>
        <v>Alto</v>
      </c>
      <c r="G6" s="11" t="s">
        <v>28</v>
      </c>
      <c r="H6" s="11" t="s">
        <v>28</v>
      </c>
      <c r="I6" s="11" t="s">
        <v>28</v>
      </c>
      <c r="J6" s="11">
        <v>2</v>
      </c>
      <c r="K6" s="11">
        <v>4</v>
      </c>
      <c r="L6" s="11">
        <f t="shared" si="1"/>
        <v>8</v>
      </c>
      <c r="M6" s="11" t="str">
        <f>VLOOKUP(L6,Sheet3!$I$1:$J$13,2,0)</f>
        <v>Alto</v>
      </c>
    </row>
    <row r="7" spans="1:13" x14ac:dyDescent="0.2">
      <c r="A7" s="21" t="s">
        <v>10</v>
      </c>
      <c r="B7" s="21" t="s">
        <v>53</v>
      </c>
      <c r="C7" s="11">
        <v>2</v>
      </c>
      <c r="D7" s="11">
        <v>5</v>
      </c>
      <c r="E7" s="11">
        <f t="shared" si="0"/>
        <v>10</v>
      </c>
      <c r="F7" s="11" t="str">
        <f>VLOOKUP(E7,Sheet3!$I$1:$J$13,2,0)</f>
        <v>Alto</v>
      </c>
      <c r="G7" s="11" t="s">
        <v>28</v>
      </c>
      <c r="H7" s="11" t="s">
        <v>28</v>
      </c>
      <c r="I7" s="11" t="s">
        <v>28</v>
      </c>
      <c r="J7" s="11">
        <v>2</v>
      </c>
      <c r="K7" s="11">
        <v>5</v>
      </c>
      <c r="L7" s="11">
        <f t="shared" si="1"/>
        <v>10</v>
      </c>
      <c r="M7" s="11" t="str">
        <f>VLOOKUP(L7,Sheet3!$I$1:$J$13,2,0)</f>
        <v>Alto</v>
      </c>
    </row>
    <row r="8" spans="1:13" x14ac:dyDescent="0.2">
      <c r="A8" s="21" t="s">
        <v>10</v>
      </c>
      <c r="B8" s="21" t="s">
        <v>54</v>
      </c>
      <c r="C8" s="11">
        <v>1</v>
      </c>
      <c r="D8" s="11">
        <v>5</v>
      </c>
      <c r="E8" s="11">
        <f t="shared" si="0"/>
        <v>5</v>
      </c>
      <c r="F8" s="11" t="str">
        <f>VLOOKUP(E8,Sheet3!$I$1:$J$13,2,0)</f>
        <v>Moderado</v>
      </c>
      <c r="G8" s="11" t="s">
        <v>28</v>
      </c>
      <c r="H8" s="11" t="s">
        <v>28</v>
      </c>
      <c r="I8" s="11" t="s">
        <v>28</v>
      </c>
      <c r="J8" s="11">
        <v>1</v>
      </c>
      <c r="K8" s="11">
        <v>5</v>
      </c>
      <c r="L8" s="11">
        <f t="shared" si="1"/>
        <v>5</v>
      </c>
      <c r="M8" s="11" t="str">
        <f>VLOOKUP(L8,Sheet3!$I$1:$J$13,2,0)</f>
        <v>Moderado</v>
      </c>
    </row>
    <row r="9" spans="1:13" x14ac:dyDescent="0.2">
      <c r="A9" s="21" t="s">
        <v>9</v>
      </c>
      <c r="B9" s="21" t="s">
        <v>49</v>
      </c>
      <c r="C9" s="11">
        <v>2</v>
      </c>
      <c r="D9" s="11">
        <v>4</v>
      </c>
      <c r="E9" s="11">
        <f t="shared" si="0"/>
        <v>8</v>
      </c>
      <c r="F9" s="11" t="str">
        <f>VLOOKUP(E9,Sheet3!$I$1:$J$13,2,0)</f>
        <v>Alto</v>
      </c>
      <c r="G9" s="11" t="s">
        <v>43</v>
      </c>
      <c r="H9" s="11" t="s">
        <v>100</v>
      </c>
      <c r="I9" s="11">
        <v>4</v>
      </c>
      <c r="J9" s="22">
        <v>1</v>
      </c>
      <c r="K9" s="11">
        <v>4</v>
      </c>
      <c r="L9" s="11">
        <f t="shared" si="1"/>
        <v>4</v>
      </c>
      <c r="M9" s="11" t="str">
        <f>VLOOKUP(L9,Sheet3!$I$1:$J$13,2,0)</f>
        <v>Moderado</v>
      </c>
    </row>
    <row r="10" spans="1:13" x14ac:dyDescent="0.2">
      <c r="A10" s="21" t="s">
        <v>9</v>
      </c>
      <c r="B10" s="21" t="s">
        <v>56</v>
      </c>
      <c r="C10" s="11">
        <v>2</v>
      </c>
      <c r="D10" s="11">
        <v>4</v>
      </c>
      <c r="E10" s="11">
        <f t="shared" si="0"/>
        <v>8</v>
      </c>
      <c r="F10" s="11" t="str">
        <f>VLOOKUP(E10,Sheet3!$I$1:$J$13,2,0)</f>
        <v>Alto</v>
      </c>
      <c r="G10" s="11" t="s">
        <v>28</v>
      </c>
      <c r="H10" s="11" t="s">
        <v>28</v>
      </c>
      <c r="I10" s="11" t="s">
        <v>28</v>
      </c>
      <c r="J10" s="11">
        <v>2</v>
      </c>
      <c r="K10" s="11">
        <v>4</v>
      </c>
      <c r="L10" s="11">
        <f t="shared" si="1"/>
        <v>8</v>
      </c>
      <c r="M10" s="11" t="str">
        <f>VLOOKUP(L10,Sheet3!$I$1:$J$13,2,0)</f>
        <v>Alto</v>
      </c>
    </row>
    <row r="11" spans="1:13" x14ac:dyDescent="0.2">
      <c r="A11" s="21" t="s">
        <v>9</v>
      </c>
      <c r="B11" s="21" t="s">
        <v>48</v>
      </c>
      <c r="C11" s="11">
        <v>1</v>
      </c>
      <c r="D11" s="11">
        <v>4</v>
      </c>
      <c r="E11" s="11">
        <f t="shared" si="0"/>
        <v>4</v>
      </c>
      <c r="F11" s="11" t="str">
        <f>VLOOKUP(E11,Sheet3!$I$1:$J$13,2,0)</f>
        <v>Moderado</v>
      </c>
      <c r="G11" s="11" t="s">
        <v>104</v>
      </c>
      <c r="H11" s="11" t="s">
        <v>105</v>
      </c>
      <c r="I11" s="11">
        <v>5</v>
      </c>
      <c r="J11" s="11">
        <v>1</v>
      </c>
      <c r="K11" s="11">
        <v>2</v>
      </c>
      <c r="L11" s="11">
        <f t="shared" si="1"/>
        <v>2</v>
      </c>
      <c r="M11" s="11" t="str">
        <f>VLOOKUP(L11,Sheet3!$I$1:$J$13,2,0)</f>
        <v>Bajo</v>
      </c>
    </row>
    <row r="12" spans="1:13" x14ac:dyDescent="0.2">
      <c r="A12" s="21" t="s">
        <v>9</v>
      </c>
      <c r="B12" s="21" t="s">
        <v>51</v>
      </c>
      <c r="C12" s="11">
        <v>3</v>
      </c>
      <c r="D12" s="11">
        <v>4</v>
      </c>
      <c r="E12" s="11">
        <f t="shared" si="0"/>
        <v>12</v>
      </c>
      <c r="F12" s="11" t="str">
        <f>VLOOKUP(E12,Sheet3!$I$1:$J$13,2,0)</f>
        <v>Alto</v>
      </c>
      <c r="G12" s="11" t="s">
        <v>102</v>
      </c>
      <c r="H12" s="11" t="s">
        <v>100</v>
      </c>
      <c r="I12" s="11">
        <v>3</v>
      </c>
      <c r="J12" s="11">
        <v>1</v>
      </c>
      <c r="K12" s="11">
        <v>4</v>
      </c>
      <c r="L12" s="11">
        <f t="shared" si="1"/>
        <v>4</v>
      </c>
      <c r="M12" s="11" t="str">
        <f>VLOOKUP(L12,Sheet3!$I$1:$J$13,2,0)</f>
        <v>Moderado</v>
      </c>
    </row>
    <row r="13" spans="1:13" x14ac:dyDescent="0.2">
      <c r="A13" s="21" t="s">
        <v>9</v>
      </c>
      <c r="B13" s="21" t="s">
        <v>57</v>
      </c>
      <c r="C13" s="11">
        <v>1</v>
      </c>
      <c r="D13" s="11">
        <v>4</v>
      </c>
      <c r="E13" s="11">
        <f t="shared" si="0"/>
        <v>4</v>
      </c>
      <c r="F13" s="11" t="str">
        <f>VLOOKUP(E13,Sheet3!$I$1:$J$13,2,0)</f>
        <v>Moderado</v>
      </c>
      <c r="G13" s="11" t="s">
        <v>106</v>
      </c>
      <c r="H13" s="11" t="s">
        <v>105</v>
      </c>
      <c r="I13" s="11">
        <v>3</v>
      </c>
      <c r="J13" s="11">
        <v>1</v>
      </c>
      <c r="K13" s="11">
        <v>2</v>
      </c>
      <c r="L13" s="11">
        <f t="shared" si="1"/>
        <v>2</v>
      </c>
      <c r="M13" s="11" t="str">
        <f>VLOOKUP(L13,Sheet3!$I$1:$J$13,2,0)</f>
        <v>Bajo</v>
      </c>
    </row>
    <row r="14" spans="1:13" x14ac:dyDescent="0.2">
      <c r="A14" s="21" t="s">
        <v>9</v>
      </c>
      <c r="B14" s="21" t="s">
        <v>62</v>
      </c>
      <c r="C14" s="11">
        <v>1</v>
      </c>
      <c r="D14" s="11">
        <v>3</v>
      </c>
      <c r="E14" s="11">
        <f t="shared" si="0"/>
        <v>3</v>
      </c>
      <c r="F14" s="11" t="str">
        <f>VLOOKUP(E14,Sheet3!$I$1:$J$13,2,0)</f>
        <v>Moderado</v>
      </c>
      <c r="G14" s="11" t="s">
        <v>102</v>
      </c>
      <c r="H14" s="11" t="s">
        <v>100</v>
      </c>
      <c r="I14" s="11">
        <v>3</v>
      </c>
      <c r="J14" s="11">
        <v>1</v>
      </c>
      <c r="K14" s="11">
        <v>3</v>
      </c>
      <c r="L14" s="11">
        <f t="shared" si="1"/>
        <v>3</v>
      </c>
      <c r="M14" s="11" t="str">
        <f>VLOOKUP(L14,Sheet3!$I$1:$J$13,2,0)</f>
        <v>Moderado</v>
      </c>
    </row>
    <row r="15" spans="1:13" x14ac:dyDescent="0.2">
      <c r="A15" s="21" t="s">
        <v>9</v>
      </c>
      <c r="B15" s="21" t="s">
        <v>58</v>
      </c>
      <c r="C15" s="11">
        <v>1</v>
      </c>
      <c r="D15" s="11">
        <v>3</v>
      </c>
      <c r="E15" s="11">
        <f t="shared" si="0"/>
        <v>3</v>
      </c>
      <c r="F15" s="11" t="str">
        <f>VLOOKUP(E15,Sheet3!$I$1:$J$13,2,0)</f>
        <v>Moderado</v>
      </c>
      <c r="G15" s="11" t="s">
        <v>103</v>
      </c>
      <c r="H15" s="11" t="s">
        <v>100</v>
      </c>
      <c r="I15" s="11">
        <v>4</v>
      </c>
      <c r="J15" s="11">
        <f>ROUNDUP(C15*0.7,0)</f>
        <v>1</v>
      </c>
      <c r="K15" s="11">
        <v>3</v>
      </c>
      <c r="L15" s="11">
        <f t="shared" si="1"/>
        <v>3</v>
      </c>
      <c r="M15" s="11" t="str">
        <f>VLOOKUP(L15,Sheet3!$I$1:$J$13,2,0)</f>
        <v>Moderado</v>
      </c>
    </row>
    <row r="16" spans="1:13" x14ac:dyDescent="0.2">
      <c r="A16" s="21" t="s">
        <v>9</v>
      </c>
      <c r="B16" s="21" t="s">
        <v>59</v>
      </c>
      <c r="C16" s="11">
        <v>1</v>
      </c>
      <c r="D16" s="11">
        <v>4</v>
      </c>
      <c r="E16" s="11">
        <f t="shared" si="0"/>
        <v>4</v>
      </c>
      <c r="F16" s="11" t="str">
        <f>VLOOKUP(E16,Sheet3!$I$1:$J$13,2,0)</f>
        <v>Moderado</v>
      </c>
      <c r="G16" s="11" t="s">
        <v>107</v>
      </c>
      <c r="H16" s="11" t="s">
        <v>105</v>
      </c>
      <c r="I16" s="11">
        <v>4</v>
      </c>
      <c r="J16" s="11">
        <v>1</v>
      </c>
      <c r="K16" s="11">
        <v>2</v>
      </c>
      <c r="L16" s="11">
        <f t="shared" si="1"/>
        <v>2</v>
      </c>
      <c r="M16" s="11" t="str">
        <f>VLOOKUP(L16,Sheet3!$I$1:$J$13,2,0)</f>
        <v>Bajo</v>
      </c>
    </row>
    <row r="17" spans="1:13" x14ac:dyDescent="0.2">
      <c r="A17" s="21" t="s">
        <v>9</v>
      </c>
      <c r="B17" s="21" t="s">
        <v>60</v>
      </c>
      <c r="C17" s="11">
        <v>1</v>
      </c>
      <c r="D17" s="11">
        <v>4</v>
      </c>
      <c r="E17" s="11">
        <f t="shared" si="0"/>
        <v>4</v>
      </c>
      <c r="F17" s="11" t="str">
        <f>VLOOKUP(E17,Sheet3!$I$1:$J$13,2,0)</f>
        <v>Moderado</v>
      </c>
      <c r="G17" s="11" t="s">
        <v>28</v>
      </c>
      <c r="H17" s="11" t="s">
        <v>28</v>
      </c>
      <c r="I17" s="11" t="s">
        <v>28</v>
      </c>
      <c r="J17" s="11">
        <v>1</v>
      </c>
      <c r="K17" s="11">
        <v>4</v>
      </c>
      <c r="L17" s="11">
        <f t="shared" si="1"/>
        <v>4</v>
      </c>
      <c r="M17" s="11" t="str">
        <f>VLOOKUP(L17,Sheet3!$I$1:$J$13,2,0)</f>
        <v>Moderado</v>
      </c>
    </row>
    <row r="18" spans="1:13" x14ac:dyDescent="0.2">
      <c r="A18" s="21" t="s">
        <v>9</v>
      </c>
      <c r="B18" s="21" t="s">
        <v>61</v>
      </c>
      <c r="C18" s="11">
        <v>2</v>
      </c>
      <c r="D18" s="11">
        <v>4</v>
      </c>
      <c r="E18" s="11">
        <f t="shared" si="0"/>
        <v>8</v>
      </c>
      <c r="F18" s="11" t="str">
        <f>VLOOKUP(E18,Sheet3!$I$1:$J$13,2,0)</f>
        <v>Alto</v>
      </c>
      <c r="G18" s="11" t="s">
        <v>28</v>
      </c>
      <c r="H18" s="11" t="s">
        <v>28</v>
      </c>
      <c r="I18" s="11" t="s">
        <v>28</v>
      </c>
      <c r="J18" s="11">
        <v>2</v>
      </c>
      <c r="K18" s="11">
        <v>4</v>
      </c>
      <c r="L18" s="11">
        <f t="shared" si="1"/>
        <v>8</v>
      </c>
      <c r="M18" s="11" t="str">
        <f>VLOOKUP(L18,Sheet3!$I$1:$J$13,2,0)</f>
        <v>Alto</v>
      </c>
    </row>
    <row r="19" spans="1:13" x14ac:dyDescent="0.2">
      <c r="A19" s="21" t="s">
        <v>12</v>
      </c>
      <c r="B19" s="21" t="s">
        <v>64</v>
      </c>
      <c r="C19" s="11">
        <v>3</v>
      </c>
      <c r="D19" s="11">
        <v>3</v>
      </c>
      <c r="E19" s="11">
        <f t="shared" si="0"/>
        <v>9</v>
      </c>
      <c r="F19" s="11" t="str">
        <f>VLOOKUP(E19,Sheet3!$I$1:$J$13,2,0)</f>
        <v>Alto</v>
      </c>
      <c r="G19" s="11" t="s">
        <v>108</v>
      </c>
      <c r="H19" s="11" t="s">
        <v>105</v>
      </c>
      <c r="I19" s="11">
        <v>3</v>
      </c>
      <c r="J19" s="11">
        <v>3</v>
      </c>
      <c r="K19" s="11">
        <v>1</v>
      </c>
      <c r="L19" s="11">
        <f t="shared" si="1"/>
        <v>3</v>
      </c>
      <c r="M19" s="11" t="str">
        <f>VLOOKUP(L19,Sheet3!$I$1:$J$13,2,0)</f>
        <v>Moderado</v>
      </c>
    </row>
    <row r="20" spans="1:13" x14ac:dyDescent="0.2">
      <c r="A20" s="21" t="s">
        <v>12</v>
      </c>
      <c r="B20" s="21" t="s">
        <v>65</v>
      </c>
      <c r="C20" s="11">
        <v>2</v>
      </c>
      <c r="D20" s="11">
        <v>3</v>
      </c>
      <c r="E20" s="11">
        <f t="shared" si="0"/>
        <v>6</v>
      </c>
      <c r="F20" s="11" t="str">
        <f>VLOOKUP(E20,Sheet3!$I$1:$J$13,2,0)</f>
        <v>Moderado</v>
      </c>
      <c r="G20" s="11" t="s">
        <v>109</v>
      </c>
      <c r="H20" s="11" t="s">
        <v>100</v>
      </c>
      <c r="I20" s="11">
        <v>3</v>
      </c>
      <c r="J20" s="11">
        <v>1</v>
      </c>
      <c r="K20" s="11">
        <v>3</v>
      </c>
      <c r="L20" s="11">
        <f t="shared" si="1"/>
        <v>3</v>
      </c>
      <c r="M20" s="11" t="str">
        <f>VLOOKUP(L20,Sheet3!$I$1:$J$13,2,0)</f>
        <v>Moderado</v>
      </c>
    </row>
    <row r="21" spans="1:13" x14ac:dyDescent="0.2">
      <c r="A21" s="21" t="s">
        <v>12</v>
      </c>
      <c r="B21" s="21" t="s">
        <v>66</v>
      </c>
      <c r="C21" s="11">
        <v>1</v>
      </c>
      <c r="D21" s="11">
        <v>4</v>
      </c>
      <c r="E21" s="11">
        <f t="shared" si="0"/>
        <v>4</v>
      </c>
      <c r="F21" s="11" t="str">
        <f>VLOOKUP(E21,Sheet3!$I$1:$J$13,2,0)</f>
        <v>Moderado</v>
      </c>
      <c r="G21" s="11" t="s">
        <v>28</v>
      </c>
      <c r="H21" s="11" t="s">
        <v>28</v>
      </c>
      <c r="I21" s="11" t="s">
        <v>28</v>
      </c>
      <c r="J21" s="11">
        <v>1</v>
      </c>
      <c r="K21" s="11">
        <v>4</v>
      </c>
      <c r="L21" s="11">
        <f t="shared" si="1"/>
        <v>4</v>
      </c>
      <c r="M21" s="11" t="str">
        <f>VLOOKUP(L21,Sheet3!$I$1:$J$13,2,0)</f>
        <v>Moderado</v>
      </c>
    </row>
    <row r="22" spans="1:13" x14ac:dyDescent="0.2">
      <c r="A22" s="21" t="s">
        <v>8</v>
      </c>
      <c r="B22" s="21" t="s">
        <v>67</v>
      </c>
      <c r="C22" s="11">
        <v>1</v>
      </c>
      <c r="D22" s="11">
        <v>5</v>
      </c>
      <c r="E22" s="11">
        <f t="shared" si="0"/>
        <v>5</v>
      </c>
      <c r="F22" s="11" t="str">
        <f>VLOOKUP(E22,Sheet3!$I$1:$J$13,2,0)</f>
        <v>Moderado</v>
      </c>
      <c r="G22" s="11" t="s">
        <v>43</v>
      </c>
      <c r="H22" s="11" t="s">
        <v>100</v>
      </c>
      <c r="I22" s="11">
        <v>4</v>
      </c>
      <c r="J22" s="22">
        <f>ROUNDUP(C22*0.7,0)</f>
        <v>1</v>
      </c>
      <c r="K22" s="11">
        <v>5</v>
      </c>
      <c r="L22" s="11">
        <f t="shared" si="1"/>
        <v>5</v>
      </c>
      <c r="M22" s="11" t="str">
        <f>VLOOKUP(L22,Sheet3!$I$1:$J$13,2,0)</f>
        <v>Moderado</v>
      </c>
    </row>
    <row r="23" spans="1:13" x14ac:dyDescent="0.2">
      <c r="A23" s="21" t="s">
        <v>8</v>
      </c>
      <c r="B23" s="21" t="s">
        <v>68</v>
      </c>
      <c r="C23" s="11">
        <v>2</v>
      </c>
      <c r="D23" s="11">
        <v>3</v>
      </c>
      <c r="E23" s="11">
        <f t="shared" si="0"/>
        <v>6</v>
      </c>
      <c r="F23" s="11" t="str">
        <f>VLOOKUP(E23,Sheet3!$I$1:$J$13,2,0)</f>
        <v>Moderado</v>
      </c>
      <c r="G23" s="11" t="s">
        <v>102</v>
      </c>
      <c r="H23" s="11" t="s">
        <v>100</v>
      </c>
      <c r="I23" s="11">
        <v>3</v>
      </c>
      <c r="J23" s="11">
        <v>1</v>
      </c>
      <c r="K23" s="11">
        <v>3</v>
      </c>
      <c r="L23" s="11">
        <f t="shared" si="1"/>
        <v>3</v>
      </c>
      <c r="M23" s="11" t="str">
        <f>VLOOKUP(L23,Sheet3!$I$1:$J$13,2,0)</f>
        <v>Moderado</v>
      </c>
    </row>
    <row r="24" spans="1:13" x14ac:dyDescent="0.2">
      <c r="A24" s="21" t="s">
        <v>8</v>
      </c>
      <c r="B24" s="21" t="s">
        <v>51</v>
      </c>
      <c r="C24" s="11">
        <v>3</v>
      </c>
      <c r="D24" s="11">
        <v>5</v>
      </c>
      <c r="E24" s="11">
        <f t="shared" si="0"/>
        <v>15</v>
      </c>
      <c r="F24" s="11" t="str">
        <f>VLOOKUP(E24,Sheet3!$I$1:$J$13,2,0)</f>
        <v>Extremo</v>
      </c>
      <c r="G24" s="11" t="s">
        <v>102</v>
      </c>
      <c r="H24" s="11" t="s">
        <v>100</v>
      </c>
      <c r="I24" s="11">
        <v>3</v>
      </c>
      <c r="J24" s="11">
        <v>1</v>
      </c>
      <c r="K24" s="11">
        <v>5</v>
      </c>
      <c r="L24" s="11">
        <f t="shared" si="1"/>
        <v>5</v>
      </c>
      <c r="M24" s="11" t="str">
        <f>VLOOKUP(L24,Sheet3!$I$1:$J$13,2,0)</f>
        <v>Moderado</v>
      </c>
    </row>
    <row r="25" spans="1:13" x14ac:dyDescent="0.2">
      <c r="A25" s="21" t="s">
        <v>8</v>
      </c>
      <c r="B25" s="21" t="s">
        <v>70</v>
      </c>
      <c r="C25" s="11">
        <v>1</v>
      </c>
      <c r="D25" s="11">
        <v>5</v>
      </c>
      <c r="E25" s="11">
        <f t="shared" si="0"/>
        <v>5</v>
      </c>
      <c r="F25" s="11" t="str">
        <f>VLOOKUP(E25,Sheet3!$I$1:$J$13,2,0)</f>
        <v>Moderado</v>
      </c>
      <c r="G25" s="11" t="s">
        <v>93</v>
      </c>
      <c r="H25" s="11" t="s">
        <v>100</v>
      </c>
      <c r="I25" s="11">
        <v>4</v>
      </c>
      <c r="J25" s="11">
        <f>ROUNDUP(C25*0.8,0)</f>
        <v>1</v>
      </c>
      <c r="K25" s="11">
        <v>5</v>
      </c>
      <c r="L25" s="11">
        <f t="shared" si="1"/>
        <v>5</v>
      </c>
      <c r="M25" s="11" t="str">
        <f>VLOOKUP(L25,Sheet3!$I$1:$J$13,2,0)</f>
        <v>Moderado</v>
      </c>
    </row>
    <row r="26" spans="1:13" x14ac:dyDescent="0.2">
      <c r="A26" s="21" t="s">
        <v>8</v>
      </c>
      <c r="B26" s="21" t="s">
        <v>76</v>
      </c>
      <c r="C26" s="11">
        <v>2</v>
      </c>
      <c r="D26" s="11">
        <v>4</v>
      </c>
      <c r="E26" s="11">
        <f t="shared" si="0"/>
        <v>8</v>
      </c>
      <c r="F26" s="11" t="str">
        <f>VLOOKUP(E26,Sheet3!$I$1:$J$13,2,0)</f>
        <v>Alto</v>
      </c>
      <c r="G26" s="11" t="s">
        <v>102</v>
      </c>
      <c r="H26" s="11" t="s">
        <v>100</v>
      </c>
      <c r="I26" s="11">
        <v>3</v>
      </c>
      <c r="J26" s="11">
        <v>1</v>
      </c>
      <c r="K26" s="11">
        <v>4</v>
      </c>
      <c r="L26" s="11">
        <f t="shared" si="1"/>
        <v>4</v>
      </c>
      <c r="M26" s="11" t="str">
        <f>VLOOKUP(L26,Sheet3!$I$1:$J$13,2,0)</f>
        <v>Moderado</v>
      </c>
    </row>
    <row r="27" spans="1:13" x14ac:dyDescent="0.2">
      <c r="A27" s="21" t="s">
        <v>8</v>
      </c>
      <c r="B27" s="21" t="s">
        <v>71</v>
      </c>
      <c r="C27" s="11">
        <v>1</v>
      </c>
      <c r="D27" s="11">
        <v>5</v>
      </c>
      <c r="E27" s="11">
        <f t="shared" si="0"/>
        <v>5</v>
      </c>
      <c r="F27" s="11" t="str">
        <f>VLOOKUP(E27,Sheet3!$I$1:$J$13,2,0)</f>
        <v>Moderado</v>
      </c>
      <c r="G27" s="11" t="s">
        <v>137</v>
      </c>
      <c r="H27" s="11" t="s">
        <v>100</v>
      </c>
      <c r="I27" s="11">
        <v>5</v>
      </c>
      <c r="J27" s="11">
        <v>1</v>
      </c>
      <c r="K27" s="11">
        <v>5</v>
      </c>
      <c r="L27" s="11">
        <f t="shared" si="1"/>
        <v>5</v>
      </c>
      <c r="M27" s="11" t="str">
        <f>VLOOKUP(L27,Sheet3!$I$1:$J$13,2,0)</f>
        <v>Moderado</v>
      </c>
    </row>
    <row r="28" spans="1:13" x14ac:dyDescent="0.2">
      <c r="A28" s="21" t="s">
        <v>8</v>
      </c>
      <c r="B28" s="21" t="s">
        <v>72</v>
      </c>
      <c r="C28" s="11">
        <v>1</v>
      </c>
      <c r="D28" s="11">
        <v>4</v>
      </c>
      <c r="E28" s="11">
        <f t="shared" si="0"/>
        <v>4</v>
      </c>
      <c r="F28" s="11" t="str">
        <f>VLOOKUP(E28,Sheet3!$I$1:$J$13,2,0)</f>
        <v>Moderado</v>
      </c>
      <c r="G28" s="11" t="s">
        <v>102</v>
      </c>
      <c r="H28" s="11" t="s">
        <v>100</v>
      </c>
      <c r="I28" s="11">
        <v>3</v>
      </c>
      <c r="J28" s="11">
        <v>1</v>
      </c>
      <c r="K28" s="11">
        <v>4</v>
      </c>
      <c r="L28" s="11">
        <f t="shared" si="1"/>
        <v>4</v>
      </c>
      <c r="M28" s="11" t="str">
        <f>VLOOKUP(L28,Sheet3!$I$1:$J$13,2,0)</f>
        <v>Moderado</v>
      </c>
    </row>
    <row r="29" spans="1:13" x14ac:dyDescent="0.2">
      <c r="A29" s="21" t="s">
        <v>8</v>
      </c>
      <c r="B29" s="21" t="s">
        <v>73</v>
      </c>
      <c r="C29" s="11">
        <v>1</v>
      </c>
      <c r="D29" s="11">
        <v>4</v>
      </c>
      <c r="E29" s="11">
        <f t="shared" si="0"/>
        <v>4</v>
      </c>
      <c r="F29" s="11" t="str">
        <f>VLOOKUP(E29,Sheet3!$I$1:$J$13,2,0)</f>
        <v>Moderado</v>
      </c>
      <c r="G29" s="11" t="s">
        <v>102</v>
      </c>
      <c r="H29" s="11" t="s">
        <v>100</v>
      </c>
      <c r="I29" s="11">
        <v>3</v>
      </c>
      <c r="J29" s="11">
        <v>1</v>
      </c>
      <c r="K29" s="11">
        <v>4</v>
      </c>
      <c r="L29" s="11">
        <f t="shared" si="1"/>
        <v>4</v>
      </c>
      <c r="M29" s="11" t="str">
        <f>VLOOKUP(L29,Sheet3!$I$1:$J$13,2,0)</f>
        <v>Moderado</v>
      </c>
    </row>
    <row r="30" spans="1:13" x14ac:dyDescent="0.2">
      <c r="A30" s="21" t="s">
        <v>8</v>
      </c>
      <c r="B30" s="21" t="s">
        <v>74</v>
      </c>
      <c r="C30" s="11">
        <v>2</v>
      </c>
      <c r="D30" s="11">
        <v>4</v>
      </c>
      <c r="E30" s="11">
        <f t="shared" ref="E30:E55" si="2">C30*D30</f>
        <v>8</v>
      </c>
      <c r="F30" s="11" t="str">
        <f>VLOOKUP(E30,Sheet3!$I$1:$J$13,2,0)</f>
        <v>Alto</v>
      </c>
      <c r="G30" s="11" t="s">
        <v>28</v>
      </c>
      <c r="H30" s="11" t="s">
        <v>28</v>
      </c>
      <c r="I30" s="11" t="s">
        <v>28</v>
      </c>
      <c r="J30" s="11">
        <v>2</v>
      </c>
      <c r="K30" s="11">
        <v>4</v>
      </c>
      <c r="L30" s="11">
        <f t="shared" si="1"/>
        <v>8</v>
      </c>
      <c r="M30" s="11" t="str">
        <f>VLOOKUP(L30,Sheet3!$I$1:$J$13,2,0)</f>
        <v>Alto</v>
      </c>
    </row>
    <row r="31" spans="1:13" x14ac:dyDescent="0.2">
      <c r="A31" s="21" t="s">
        <v>8</v>
      </c>
      <c r="B31" s="21" t="s">
        <v>75</v>
      </c>
      <c r="C31" s="11">
        <v>1</v>
      </c>
      <c r="D31" s="11">
        <v>4</v>
      </c>
      <c r="E31" s="11">
        <f t="shared" si="2"/>
        <v>4</v>
      </c>
      <c r="F31" s="11" t="str">
        <f>VLOOKUP(E31,Sheet3!$I$1:$J$13,2,0)</f>
        <v>Moderado</v>
      </c>
      <c r="G31" s="11" t="s">
        <v>28</v>
      </c>
      <c r="H31" s="11" t="s">
        <v>28</v>
      </c>
      <c r="I31" s="11" t="s">
        <v>28</v>
      </c>
      <c r="J31" s="11">
        <v>1</v>
      </c>
      <c r="K31" s="11">
        <v>4</v>
      </c>
      <c r="L31" s="11">
        <f t="shared" si="1"/>
        <v>4</v>
      </c>
      <c r="M31" s="11" t="str">
        <f>VLOOKUP(L31,Sheet3!$I$1:$J$13,2,0)</f>
        <v>Moderado</v>
      </c>
    </row>
    <row r="32" spans="1:13" x14ac:dyDescent="0.2">
      <c r="A32" s="21" t="s">
        <v>8</v>
      </c>
      <c r="B32" s="21" t="s">
        <v>77</v>
      </c>
      <c r="C32" s="11">
        <v>3</v>
      </c>
      <c r="D32" s="11">
        <v>4</v>
      </c>
      <c r="E32" s="11">
        <f t="shared" si="2"/>
        <v>12</v>
      </c>
      <c r="F32" s="11" t="str">
        <f>VLOOKUP(E32,Sheet3!$I$1:$J$13,2,0)</f>
        <v>Alto</v>
      </c>
      <c r="G32" s="11" t="s">
        <v>110</v>
      </c>
      <c r="H32" s="11" t="s">
        <v>100</v>
      </c>
      <c r="I32" s="11">
        <v>4</v>
      </c>
      <c r="J32" s="11">
        <v>1</v>
      </c>
      <c r="K32" s="11">
        <v>4</v>
      </c>
      <c r="L32" s="11">
        <f t="shared" si="1"/>
        <v>4</v>
      </c>
      <c r="M32" s="11" t="str">
        <f>VLOOKUP(L32,Sheet3!$I$1:$J$13,2,0)</f>
        <v>Moderado</v>
      </c>
    </row>
    <row r="33" spans="1:13" x14ac:dyDescent="0.2">
      <c r="A33" s="21" t="s">
        <v>8</v>
      </c>
      <c r="B33" s="21" t="s">
        <v>78</v>
      </c>
      <c r="C33" s="11">
        <v>1</v>
      </c>
      <c r="D33" s="11">
        <v>4</v>
      </c>
      <c r="E33" s="11">
        <f t="shared" si="2"/>
        <v>4</v>
      </c>
      <c r="F33" s="11" t="str">
        <f>VLOOKUP(E33,Sheet3!$I$1:$J$13,2,0)</f>
        <v>Moderado</v>
      </c>
      <c r="G33" s="11" t="s">
        <v>102</v>
      </c>
      <c r="H33" s="11" t="s">
        <v>100</v>
      </c>
      <c r="I33" s="11">
        <v>3</v>
      </c>
      <c r="J33" s="11">
        <v>1</v>
      </c>
      <c r="K33" s="11">
        <v>4</v>
      </c>
      <c r="L33" s="11">
        <f t="shared" si="1"/>
        <v>4</v>
      </c>
      <c r="M33" s="11" t="str">
        <f>VLOOKUP(L33,Sheet3!$I$1:$J$13,2,0)</f>
        <v>Moderado</v>
      </c>
    </row>
    <row r="34" spans="1:13" x14ac:dyDescent="0.2">
      <c r="A34" s="21" t="s">
        <v>6</v>
      </c>
      <c r="B34" s="21" t="s">
        <v>68</v>
      </c>
      <c r="C34" s="11">
        <v>2</v>
      </c>
      <c r="D34" s="11">
        <v>5</v>
      </c>
      <c r="E34" s="11">
        <f t="shared" si="2"/>
        <v>10</v>
      </c>
      <c r="F34" s="11" t="str">
        <f>VLOOKUP(E34,Sheet3!$I$1:$J$13,2,0)</f>
        <v>Alto</v>
      </c>
      <c r="G34" s="11" t="s">
        <v>102</v>
      </c>
      <c r="H34" s="11" t="s">
        <v>100</v>
      </c>
      <c r="I34" s="11">
        <v>3</v>
      </c>
      <c r="J34" s="11">
        <v>1</v>
      </c>
      <c r="K34" s="11">
        <v>5</v>
      </c>
      <c r="L34" s="11">
        <f t="shared" si="1"/>
        <v>5</v>
      </c>
      <c r="M34" s="11" t="str">
        <f>VLOOKUP(L34,Sheet3!$I$1:$J$13,2,0)</f>
        <v>Moderado</v>
      </c>
    </row>
    <row r="35" spans="1:13" x14ac:dyDescent="0.2">
      <c r="A35" s="21" t="s">
        <v>6</v>
      </c>
      <c r="B35" s="21" t="s">
        <v>79</v>
      </c>
      <c r="C35" s="11">
        <v>1</v>
      </c>
      <c r="D35" s="11">
        <v>4</v>
      </c>
      <c r="E35" s="11">
        <f t="shared" si="2"/>
        <v>4</v>
      </c>
      <c r="F35" s="11" t="str">
        <f>VLOOKUP(E35,Sheet3!$I$1:$J$13,2,0)</f>
        <v>Moderado</v>
      </c>
      <c r="G35" s="11" t="s">
        <v>102</v>
      </c>
      <c r="H35" s="11" t="s">
        <v>100</v>
      </c>
      <c r="I35" s="11">
        <v>3</v>
      </c>
      <c r="J35" s="11">
        <v>1</v>
      </c>
      <c r="K35" s="11">
        <v>4</v>
      </c>
      <c r="L35" s="11">
        <f t="shared" si="1"/>
        <v>4</v>
      </c>
      <c r="M35" s="11" t="str">
        <f>VLOOKUP(L35,Sheet3!$I$1:$J$13,2,0)</f>
        <v>Moderado</v>
      </c>
    </row>
    <row r="36" spans="1:13" x14ac:dyDescent="0.2">
      <c r="A36" s="21" t="s">
        <v>6</v>
      </c>
      <c r="B36" s="21" t="s">
        <v>73</v>
      </c>
      <c r="C36" s="11">
        <v>1</v>
      </c>
      <c r="D36" s="11">
        <v>5</v>
      </c>
      <c r="E36" s="11">
        <f t="shared" si="2"/>
        <v>5</v>
      </c>
      <c r="F36" s="11" t="str">
        <f>VLOOKUP(E36,Sheet3!$I$1:$J$13,2,0)</f>
        <v>Moderado</v>
      </c>
      <c r="G36" s="11" t="s">
        <v>102</v>
      </c>
      <c r="H36" s="11" t="s">
        <v>100</v>
      </c>
      <c r="I36" s="11">
        <v>3</v>
      </c>
      <c r="J36" s="11">
        <v>1</v>
      </c>
      <c r="K36" s="11">
        <v>5</v>
      </c>
      <c r="L36" s="11">
        <f t="shared" si="1"/>
        <v>5</v>
      </c>
      <c r="M36" s="11" t="str">
        <f>VLOOKUP(L36,Sheet3!$I$1:$J$13,2,0)</f>
        <v>Moderado</v>
      </c>
    </row>
    <row r="37" spans="1:13" x14ac:dyDescent="0.2">
      <c r="A37" s="21" t="s">
        <v>6</v>
      </c>
      <c r="B37" s="21" t="s">
        <v>80</v>
      </c>
      <c r="C37" s="11">
        <v>2</v>
      </c>
      <c r="D37" s="11">
        <v>5</v>
      </c>
      <c r="E37" s="11">
        <f t="shared" si="2"/>
        <v>10</v>
      </c>
      <c r="F37" s="11" t="str">
        <f>VLOOKUP(E37,Sheet3!$I$1:$J$13,2,0)</f>
        <v>Alto</v>
      </c>
      <c r="G37" s="11" t="s">
        <v>28</v>
      </c>
      <c r="H37" s="11" t="s">
        <v>28</v>
      </c>
      <c r="I37" s="11" t="s">
        <v>28</v>
      </c>
      <c r="J37" s="11">
        <v>2</v>
      </c>
      <c r="K37" s="11">
        <v>5</v>
      </c>
      <c r="L37" s="11">
        <f t="shared" si="1"/>
        <v>10</v>
      </c>
      <c r="M37" s="11" t="str">
        <f>VLOOKUP(L37,Sheet3!$I$1:$J$13,2,0)</f>
        <v>Alto</v>
      </c>
    </row>
    <row r="38" spans="1:13" x14ac:dyDescent="0.2">
      <c r="A38" s="21" t="s">
        <v>6</v>
      </c>
      <c r="B38" s="21" t="s">
        <v>81</v>
      </c>
      <c r="C38" s="11">
        <v>1</v>
      </c>
      <c r="D38" s="11">
        <v>5</v>
      </c>
      <c r="E38" s="11">
        <f t="shared" si="2"/>
        <v>5</v>
      </c>
      <c r="F38" s="11" t="str">
        <f>VLOOKUP(E38,Sheet3!$I$1:$J$13,2,0)</f>
        <v>Moderado</v>
      </c>
      <c r="G38" s="11" t="s">
        <v>28</v>
      </c>
      <c r="H38" s="11" t="s">
        <v>28</v>
      </c>
      <c r="I38" s="11" t="s">
        <v>28</v>
      </c>
      <c r="J38" s="11">
        <v>1</v>
      </c>
      <c r="K38" s="11">
        <v>5</v>
      </c>
      <c r="L38" s="11">
        <f t="shared" si="1"/>
        <v>5</v>
      </c>
      <c r="M38" s="11" t="str">
        <f>VLOOKUP(L38,Sheet3!$I$1:$J$13,2,0)</f>
        <v>Moderado</v>
      </c>
    </row>
    <row r="39" spans="1:13" x14ac:dyDescent="0.2">
      <c r="A39" s="21" t="s">
        <v>6</v>
      </c>
      <c r="B39" s="21" t="s">
        <v>82</v>
      </c>
      <c r="C39" s="11">
        <v>1</v>
      </c>
      <c r="D39" s="11">
        <v>5</v>
      </c>
      <c r="E39" s="11">
        <f t="shared" si="2"/>
        <v>5</v>
      </c>
      <c r="F39" s="11" t="str">
        <f>VLOOKUP(E39,Sheet3!$I$1:$J$13,2,0)</f>
        <v>Moderado</v>
      </c>
      <c r="G39" s="11" t="s">
        <v>106</v>
      </c>
      <c r="H39" s="11" t="s">
        <v>105</v>
      </c>
      <c r="I39" s="11">
        <v>3</v>
      </c>
      <c r="J39" s="11">
        <v>1</v>
      </c>
      <c r="K39" s="11">
        <v>2</v>
      </c>
      <c r="L39" s="11">
        <f t="shared" si="1"/>
        <v>2</v>
      </c>
      <c r="M39" s="11" t="str">
        <f>VLOOKUP(L39,Sheet3!$I$1:$J$13,2,0)</f>
        <v>Bajo</v>
      </c>
    </row>
    <row r="40" spans="1:13" x14ac:dyDescent="0.2">
      <c r="A40" s="21" t="s">
        <v>6</v>
      </c>
      <c r="B40" s="21" t="s">
        <v>83</v>
      </c>
      <c r="C40" s="11">
        <v>4</v>
      </c>
      <c r="D40" s="11">
        <v>4</v>
      </c>
      <c r="E40" s="11">
        <f t="shared" si="2"/>
        <v>16</v>
      </c>
      <c r="F40" s="11" t="str">
        <f>VLOOKUP(E40,Sheet3!$I$1:$J$13,2,0)</f>
        <v>Extremo</v>
      </c>
      <c r="G40" s="11" t="s">
        <v>28</v>
      </c>
      <c r="H40" s="11" t="s">
        <v>28</v>
      </c>
      <c r="I40" s="11" t="s">
        <v>28</v>
      </c>
      <c r="J40" s="11">
        <v>4</v>
      </c>
      <c r="K40" s="11">
        <v>4</v>
      </c>
      <c r="L40" s="11">
        <f t="shared" si="1"/>
        <v>16</v>
      </c>
      <c r="M40" s="11" t="str">
        <f>VLOOKUP(L40,Sheet3!$I$1:$J$13,2,0)</f>
        <v>Extremo</v>
      </c>
    </row>
    <row r="41" spans="1:13" x14ac:dyDescent="0.2">
      <c r="A41" s="21" t="s">
        <v>6</v>
      </c>
      <c r="B41" s="21" t="s">
        <v>84</v>
      </c>
      <c r="C41" s="11">
        <v>1</v>
      </c>
      <c r="D41" s="11">
        <v>4</v>
      </c>
      <c r="E41" s="11">
        <f t="shared" si="2"/>
        <v>4</v>
      </c>
      <c r="F41" s="11" t="str">
        <f>VLOOKUP(E41,Sheet3!$I$1:$J$13,2,0)</f>
        <v>Moderado</v>
      </c>
      <c r="G41" s="11" t="s">
        <v>102</v>
      </c>
      <c r="H41" s="11" t="s">
        <v>100</v>
      </c>
      <c r="I41" s="11">
        <v>3</v>
      </c>
      <c r="J41" s="11">
        <v>1</v>
      </c>
      <c r="K41" s="11">
        <v>4</v>
      </c>
      <c r="L41" s="11">
        <f t="shared" si="1"/>
        <v>4</v>
      </c>
      <c r="M41" s="11" t="str">
        <f>VLOOKUP(L41,Sheet3!$I$1:$J$13,2,0)</f>
        <v>Moderado</v>
      </c>
    </row>
    <row r="42" spans="1:13" x14ac:dyDescent="0.2">
      <c r="A42" s="21" t="s">
        <v>7</v>
      </c>
      <c r="B42" s="21" t="s">
        <v>67</v>
      </c>
      <c r="C42" s="11">
        <v>1</v>
      </c>
      <c r="D42" s="11">
        <v>5</v>
      </c>
      <c r="E42" s="11">
        <f t="shared" si="2"/>
        <v>5</v>
      </c>
      <c r="F42" s="11" t="str">
        <f>VLOOKUP(E42,Sheet3!$I$1:$J$13,2,0)</f>
        <v>Moderado</v>
      </c>
      <c r="G42" s="11" t="s">
        <v>43</v>
      </c>
      <c r="H42" s="11" t="s">
        <v>100</v>
      </c>
      <c r="I42" s="11">
        <v>4</v>
      </c>
      <c r="J42" s="22">
        <f>ROUNDUP(C42*0.7,0)</f>
        <v>1</v>
      </c>
      <c r="K42" s="11">
        <v>5</v>
      </c>
      <c r="L42" s="11">
        <f t="shared" si="1"/>
        <v>5</v>
      </c>
      <c r="M42" s="11" t="str">
        <f>VLOOKUP(L42,Sheet3!$I$1:$J$13,2,0)</f>
        <v>Moderado</v>
      </c>
    </row>
    <row r="43" spans="1:13" x14ac:dyDescent="0.2">
      <c r="A43" s="21" t="s">
        <v>7</v>
      </c>
      <c r="B43" s="21" t="s">
        <v>68</v>
      </c>
      <c r="C43" s="11">
        <v>2</v>
      </c>
      <c r="D43" s="11">
        <v>5</v>
      </c>
      <c r="E43" s="11">
        <f t="shared" si="2"/>
        <v>10</v>
      </c>
      <c r="F43" s="11" t="str">
        <f>VLOOKUP(E43,Sheet3!$I$1:$J$13,2,0)</f>
        <v>Alto</v>
      </c>
      <c r="G43" s="11" t="s">
        <v>102</v>
      </c>
      <c r="H43" s="11" t="s">
        <v>100</v>
      </c>
      <c r="I43" s="11">
        <v>3</v>
      </c>
      <c r="J43" s="11">
        <v>1</v>
      </c>
      <c r="K43" s="11">
        <v>5</v>
      </c>
      <c r="L43" s="11">
        <f t="shared" si="1"/>
        <v>5</v>
      </c>
      <c r="M43" s="11" t="str">
        <f>VLOOKUP(L43,Sheet3!$I$1:$J$13,2,0)</f>
        <v>Moderado</v>
      </c>
    </row>
    <row r="44" spans="1:13" x14ac:dyDescent="0.2">
      <c r="A44" s="21" t="s">
        <v>7</v>
      </c>
      <c r="B44" s="21" t="s">
        <v>82</v>
      </c>
      <c r="C44" s="11">
        <v>1</v>
      </c>
      <c r="D44" s="11">
        <v>5</v>
      </c>
      <c r="E44" s="11">
        <f t="shared" si="2"/>
        <v>5</v>
      </c>
      <c r="F44" s="11" t="str">
        <f>VLOOKUP(E44,Sheet3!$I$1:$J$13,2,0)</f>
        <v>Moderado</v>
      </c>
      <c r="G44" s="11" t="s">
        <v>106</v>
      </c>
      <c r="H44" s="11" t="s">
        <v>105</v>
      </c>
      <c r="I44" s="11">
        <v>3</v>
      </c>
      <c r="J44" s="11">
        <v>1</v>
      </c>
      <c r="K44" s="11">
        <v>2</v>
      </c>
      <c r="L44" s="11">
        <f t="shared" si="1"/>
        <v>2</v>
      </c>
      <c r="M44" s="11" t="str">
        <f>VLOOKUP(L44,Sheet3!$I$1:$J$13,2,0)</f>
        <v>Bajo</v>
      </c>
    </row>
    <row r="45" spans="1:13" x14ac:dyDescent="0.2">
      <c r="A45" s="21" t="s">
        <v>7</v>
      </c>
      <c r="B45" s="21" t="s">
        <v>51</v>
      </c>
      <c r="C45" s="11">
        <v>3</v>
      </c>
      <c r="D45" s="11">
        <v>5</v>
      </c>
      <c r="E45" s="11">
        <f t="shared" si="2"/>
        <v>15</v>
      </c>
      <c r="F45" s="11" t="str">
        <f>VLOOKUP(E45,Sheet3!$I$1:$J$13,2,0)</f>
        <v>Extremo</v>
      </c>
      <c r="G45" s="11" t="s">
        <v>102</v>
      </c>
      <c r="H45" s="11" t="s">
        <v>100</v>
      </c>
      <c r="I45" s="11">
        <v>3</v>
      </c>
      <c r="J45" s="11">
        <v>1</v>
      </c>
      <c r="K45" s="11">
        <v>5</v>
      </c>
      <c r="L45" s="11">
        <f t="shared" si="1"/>
        <v>5</v>
      </c>
      <c r="M45" s="11" t="str">
        <f>VLOOKUP(L45,Sheet3!$I$1:$J$13,2,0)</f>
        <v>Moderado</v>
      </c>
    </row>
    <row r="46" spans="1:13" x14ac:dyDescent="0.2">
      <c r="A46" s="21" t="s">
        <v>7</v>
      </c>
      <c r="B46" s="21" t="s">
        <v>69</v>
      </c>
      <c r="C46" s="11">
        <v>2</v>
      </c>
      <c r="D46" s="11">
        <v>5</v>
      </c>
      <c r="E46" s="11">
        <f t="shared" si="2"/>
        <v>10</v>
      </c>
      <c r="F46" s="11" t="str">
        <f>VLOOKUP(E46,Sheet3!$I$1:$J$13,2,0)</f>
        <v>Alto</v>
      </c>
      <c r="G46" s="11" t="s">
        <v>28</v>
      </c>
      <c r="H46" s="11" t="s">
        <v>28</v>
      </c>
      <c r="I46" s="11" t="s">
        <v>28</v>
      </c>
      <c r="J46" s="11">
        <v>2</v>
      </c>
      <c r="K46" s="11">
        <v>5</v>
      </c>
      <c r="L46" s="11">
        <f t="shared" si="1"/>
        <v>10</v>
      </c>
      <c r="M46" s="11" t="str">
        <f>VLOOKUP(L46,Sheet3!$I$1:$J$13,2,0)</f>
        <v>Alto</v>
      </c>
    </row>
    <row r="47" spans="1:13" x14ac:dyDescent="0.2">
      <c r="A47" s="21" t="s">
        <v>7</v>
      </c>
      <c r="B47" s="21" t="s">
        <v>85</v>
      </c>
      <c r="C47" s="11">
        <v>3</v>
      </c>
      <c r="D47" s="11">
        <v>3</v>
      </c>
      <c r="E47" s="11">
        <f t="shared" si="2"/>
        <v>9</v>
      </c>
      <c r="F47" s="11" t="str">
        <f>VLOOKUP(E47,Sheet3!$I$1:$J$13,2,0)</f>
        <v>Alto</v>
      </c>
      <c r="G47" s="11" t="s">
        <v>28</v>
      </c>
      <c r="H47" s="11" t="s">
        <v>28</v>
      </c>
      <c r="I47" s="11" t="s">
        <v>28</v>
      </c>
      <c r="J47" s="11">
        <v>3</v>
      </c>
      <c r="K47" s="11">
        <v>3</v>
      </c>
      <c r="L47" s="11">
        <f t="shared" si="1"/>
        <v>9</v>
      </c>
      <c r="M47" s="11" t="str">
        <f>VLOOKUP(L47,Sheet3!$I$1:$J$13,2,0)</f>
        <v>Alto</v>
      </c>
    </row>
    <row r="48" spans="1:13" x14ac:dyDescent="0.2">
      <c r="A48" s="21" t="s">
        <v>7</v>
      </c>
      <c r="B48" s="21" t="s">
        <v>76</v>
      </c>
      <c r="C48" s="11">
        <v>1</v>
      </c>
      <c r="D48" s="11">
        <v>5</v>
      </c>
      <c r="E48" s="11">
        <f t="shared" si="2"/>
        <v>5</v>
      </c>
      <c r="F48" s="11" t="str">
        <f>VLOOKUP(E48,Sheet3!$I$1:$J$13,2,0)</f>
        <v>Moderado</v>
      </c>
      <c r="G48" s="11" t="s">
        <v>102</v>
      </c>
      <c r="H48" s="11" t="s">
        <v>100</v>
      </c>
      <c r="I48" s="11">
        <v>3</v>
      </c>
      <c r="J48" s="11">
        <v>1</v>
      </c>
      <c r="K48" s="11">
        <v>5</v>
      </c>
      <c r="L48" s="11">
        <f t="shared" si="1"/>
        <v>5</v>
      </c>
      <c r="M48" s="11" t="str">
        <f>VLOOKUP(L48,Sheet3!$I$1:$J$13,2,0)</f>
        <v>Moderado</v>
      </c>
    </row>
    <row r="49" spans="1:13" x14ac:dyDescent="0.2">
      <c r="A49" s="21" t="s">
        <v>7</v>
      </c>
      <c r="B49" s="21" t="s">
        <v>77</v>
      </c>
      <c r="C49" s="11">
        <v>3</v>
      </c>
      <c r="D49" s="11">
        <v>4</v>
      </c>
      <c r="E49" s="11">
        <f t="shared" si="2"/>
        <v>12</v>
      </c>
      <c r="F49" s="11" t="str">
        <f>VLOOKUP(E49,Sheet3!$I$1:$J$13,2,0)</f>
        <v>Alto</v>
      </c>
      <c r="G49" s="11" t="s">
        <v>110</v>
      </c>
      <c r="H49" s="11" t="s">
        <v>100</v>
      </c>
      <c r="I49" s="11">
        <v>4</v>
      </c>
      <c r="J49" s="11">
        <v>1</v>
      </c>
      <c r="K49" s="11">
        <v>4</v>
      </c>
      <c r="L49" s="11">
        <f t="shared" si="1"/>
        <v>4</v>
      </c>
      <c r="M49" s="11" t="str">
        <f>VLOOKUP(L49,Sheet3!$I$1:$J$13,2,0)</f>
        <v>Moderado</v>
      </c>
    </row>
    <row r="50" spans="1:13" x14ac:dyDescent="0.2">
      <c r="A50" s="21" t="s">
        <v>7</v>
      </c>
      <c r="B50" s="21" t="s">
        <v>70</v>
      </c>
      <c r="C50" s="11">
        <v>1</v>
      </c>
      <c r="D50" s="11">
        <v>5</v>
      </c>
      <c r="E50" s="11">
        <f t="shared" si="2"/>
        <v>5</v>
      </c>
      <c r="F50" s="11" t="str">
        <f>VLOOKUP(E50,Sheet3!$I$1:$J$13,2,0)</f>
        <v>Moderado</v>
      </c>
      <c r="G50" s="11" t="s">
        <v>93</v>
      </c>
      <c r="H50" s="11" t="s">
        <v>100</v>
      </c>
      <c r="I50" s="11">
        <v>4</v>
      </c>
      <c r="J50" s="11">
        <f>ROUNDUP(C50*0.8,0)</f>
        <v>1</v>
      </c>
      <c r="K50" s="11">
        <v>5</v>
      </c>
      <c r="L50" s="11">
        <f t="shared" si="1"/>
        <v>5</v>
      </c>
      <c r="M50" s="11" t="str">
        <f>VLOOKUP(L50,Sheet3!$I$1:$J$13,2,0)</f>
        <v>Moderado</v>
      </c>
    </row>
    <row r="51" spans="1:13" x14ac:dyDescent="0.2">
      <c r="A51" s="21" t="s">
        <v>7</v>
      </c>
      <c r="B51" s="21" t="s">
        <v>79</v>
      </c>
      <c r="C51" s="11">
        <v>1</v>
      </c>
      <c r="D51" s="11">
        <v>3</v>
      </c>
      <c r="E51" s="11">
        <f t="shared" si="2"/>
        <v>3</v>
      </c>
      <c r="F51" s="11" t="str">
        <f>VLOOKUP(E51,Sheet3!$I$1:$J$13,2,0)</f>
        <v>Moderado</v>
      </c>
      <c r="G51" s="11" t="s">
        <v>102</v>
      </c>
      <c r="H51" s="11" t="s">
        <v>100</v>
      </c>
      <c r="I51" s="11">
        <v>3</v>
      </c>
      <c r="J51" s="11">
        <v>1</v>
      </c>
      <c r="K51" s="11">
        <v>3</v>
      </c>
      <c r="L51" s="11">
        <f t="shared" si="1"/>
        <v>3</v>
      </c>
      <c r="M51" s="11" t="str">
        <f>VLOOKUP(L51,Sheet3!$I$1:$J$13,2,0)</f>
        <v>Moderado</v>
      </c>
    </row>
    <row r="52" spans="1:13" x14ac:dyDescent="0.2">
      <c r="A52" s="21" t="s">
        <v>7</v>
      </c>
      <c r="B52" s="21" t="s">
        <v>73</v>
      </c>
      <c r="C52" s="11">
        <v>2</v>
      </c>
      <c r="D52" s="11">
        <v>4</v>
      </c>
      <c r="E52" s="11">
        <f t="shared" si="2"/>
        <v>8</v>
      </c>
      <c r="F52" s="11" t="str">
        <f>VLOOKUP(E52,Sheet3!$I$1:$J$13,2,0)</f>
        <v>Alto</v>
      </c>
      <c r="G52" s="11" t="s">
        <v>102</v>
      </c>
      <c r="H52" s="11" t="s">
        <v>100</v>
      </c>
      <c r="I52" s="11">
        <v>3</v>
      </c>
      <c r="J52" s="11">
        <v>1</v>
      </c>
      <c r="K52" s="11">
        <v>4</v>
      </c>
      <c r="L52" s="11">
        <f t="shared" si="1"/>
        <v>4</v>
      </c>
      <c r="M52" s="11" t="str">
        <f>VLOOKUP(L52,Sheet3!$I$1:$J$13,2,0)</f>
        <v>Moderado</v>
      </c>
    </row>
    <row r="53" spans="1:13" x14ac:dyDescent="0.2">
      <c r="A53" s="21" t="s">
        <v>7</v>
      </c>
      <c r="B53" s="21" t="s">
        <v>54</v>
      </c>
      <c r="C53" s="11">
        <v>1</v>
      </c>
      <c r="D53" s="11">
        <v>5</v>
      </c>
      <c r="E53" s="11">
        <f t="shared" si="2"/>
        <v>5</v>
      </c>
      <c r="F53" s="11" t="str">
        <f>VLOOKUP(E53,Sheet3!$I$1:$J$13,2,0)</f>
        <v>Moderado</v>
      </c>
      <c r="G53" s="11" t="s">
        <v>28</v>
      </c>
      <c r="H53" s="11" t="s">
        <v>28</v>
      </c>
      <c r="I53" s="11" t="s">
        <v>28</v>
      </c>
      <c r="J53" s="11">
        <v>1</v>
      </c>
      <c r="K53" s="11">
        <v>5</v>
      </c>
      <c r="L53" s="11">
        <f t="shared" si="1"/>
        <v>5</v>
      </c>
      <c r="M53" s="11" t="str">
        <f>VLOOKUP(L53,Sheet3!$I$1:$J$13,2,0)</f>
        <v>Moderado</v>
      </c>
    </row>
    <row r="54" spans="1:13" x14ac:dyDescent="0.2">
      <c r="A54" s="21" t="s">
        <v>7</v>
      </c>
      <c r="B54" s="21" t="s">
        <v>86</v>
      </c>
      <c r="C54" s="11">
        <v>2</v>
      </c>
      <c r="D54" s="11">
        <v>3</v>
      </c>
      <c r="E54" s="11">
        <f t="shared" si="2"/>
        <v>6</v>
      </c>
      <c r="F54" s="11" t="str">
        <f>VLOOKUP(E54,Sheet3!$I$1:$J$13,2,0)</f>
        <v>Moderado</v>
      </c>
      <c r="G54" s="11" t="s">
        <v>28</v>
      </c>
      <c r="H54" s="11" t="s">
        <v>28</v>
      </c>
      <c r="I54" s="11" t="s">
        <v>28</v>
      </c>
      <c r="J54" s="11">
        <v>2</v>
      </c>
      <c r="K54" s="11">
        <v>3</v>
      </c>
      <c r="L54" s="11">
        <f t="shared" si="1"/>
        <v>6</v>
      </c>
      <c r="M54" s="11" t="str">
        <f>VLOOKUP(L54,Sheet3!$I$1:$J$13,2,0)</f>
        <v>Moderado</v>
      </c>
    </row>
    <row r="55" spans="1:13" x14ac:dyDescent="0.2">
      <c r="A55" s="21" t="s">
        <v>7</v>
      </c>
      <c r="B55" s="21" t="s">
        <v>87</v>
      </c>
      <c r="C55" s="11">
        <v>1</v>
      </c>
      <c r="D55" s="11">
        <v>4</v>
      </c>
      <c r="E55" s="11">
        <f t="shared" si="2"/>
        <v>4</v>
      </c>
      <c r="F55" s="11" t="str">
        <f>VLOOKUP(E55,Sheet3!$I$1:$J$13,2,0)</f>
        <v>Moderado</v>
      </c>
      <c r="G55" s="11" t="s">
        <v>43</v>
      </c>
      <c r="H55" s="11" t="s">
        <v>100</v>
      </c>
      <c r="I55" s="11">
        <v>4</v>
      </c>
      <c r="J55" s="22">
        <f>ROUNDUP(C55*0.7,0)</f>
        <v>1</v>
      </c>
      <c r="K55" s="11">
        <v>4</v>
      </c>
      <c r="L55" s="11">
        <f t="shared" si="1"/>
        <v>4</v>
      </c>
      <c r="M55" s="11" t="str">
        <f>VLOOKUP(L55,Sheet3!$I$1:$J$13,2,0)</f>
        <v>Moderado</v>
      </c>
    </row>
  </sheetData>
  <autoFilter ref="A1:M55" xr:uid="{FB826468-1E97-4933-8BBD-D4F44A027E69}"/>
  <conditionalFormatting sqref="F2:F55">
    <cfRule type="cellIs" dxfId="7" priority="9" operator="equal">
      <formula>"Verde"</formula>
    </cfRule>
    <cfRule type="cellIs" dxfId="6" priority="10" operator="equal">
      <formula>"Moderado"</formula>
    </cfRule>
    <cfRule type="cellIs" dxfId="5" priority="11" operator="equal">
      <formula>"Alto"</formula>
    </cfRule>
    <cfRule type="cellIs" dxfId="4" priority="12" operator="equal">
      <formula>"Extremo"</formula>
    </cfRule>
  </conditionalFormatting>
  <conditionalFormatting sqref="M2:M55">
    <cfRule type="cellIs" dxfId="3" priority="1" operator="equal">
      <formula>"Bajo"</formula>
    </cfRule>
    <cfRule type="cellIs" dxfId="2" priority="2" operator="equal">
      <formula>"Moderado"</formula>
    </cfRule>
    <cfRule type="cellIs" dxfId="1" priority="3" operator="equal">
      <formula>"Alto"</formula>
    </cfRule>
    <cfRule type="cellIs" dxfId="0" priority="4" operator="equal">
      <formula>"Extremo"</formula>
    </cfRule>
  </conditionalFormatting>
  <pageMargins left="0.7" right="0.7" top="0.75" bottom="0.75" header="0.3" footer="0.3"/>
  <ignoredErrors>
    <ignoredError sqref="J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B92C-9D85-4E71-BF26-0DD1B3CF7C7C}">
  <dimension ref="A1:J13"/>
  <sheetViews>
    <sheetView showGridLines="0" workbookViewId="0">
      <selection activeCell="K8" sqref="K8"/>
    </sheetView>
  </sheetViews>
  <sheetFormatPr defaultRowHeight="15" x14ac:dyDescent="0.25"/>
  <cols>
    <col min="1" max="6" width="5.85546875" style="1" customWidth="1"/>
    <col min="9" max="9" width="6.140625" style="15" customWidth="1"/>
    <col min="10" max="10" width="16" customWidth="1"/>
  </cols>
  <sheetData>
    <row r="1" spans="1:10" x14ac:dyDescent="0.25">
      <c r="B1" s="15">
        <v>1</v>
      </c>
      <c r="C1" s="15">
        <v>2</v>
      </c>
      <c r="D1" s="15">
        <v>3</v>
      </c>
      <c r="E1" s="15">
        <v>4</v>
      </c>
      <c r="F1" s="15">
        <v>5</v>
      </c>
      <c r="I1" s="15">
        <v>1</v>
      </c>
      <c r="J1" t="s">
        <v>16</v>
      </c>
    </row>
    <row r="2" spans="1:10" x14ac:dyDescent="0.25">
      <c r="A2" s="15">
        <v>5</v>
      </c>
      <c r="B2" s="16">
        <f>A2*$B$1</f>
        <v>5</v>
      </c>
      <c r="C2" s="17">
        <f>A2*$C$1</f>
        <v>10</v>
      </c>
      <c r="D2" s="18">
        <f>A2*$D$1</f>
        <v>15</v>
      </c>
      <c r="E2" s="18">
        <f>A2*$E$1</f>
        <v>20</v>
      </c>
      <c r="F2" s="18">
        <f>A2*$F$1</f>
        <v>25</v>
      </c>
      <c r="I2" s="15">
        <v>2</v>
      </c>
      <c r="J2" t="s">
        <v>16</v>
      </c>
    </row>
    <row r="3" spans="1:10" x14ac:dyDescent="0.25">
      <c r="A3" s="15">
        <v>4</v>
      </c>
      <c r="B3" s="16">
        <f t="shared" ref="B3:B6" si="0">A3*$B$1</f>
        <v>4</v>
      </c>
      <c r="C3" s="17">
        <f t="shared" ref="C3:C6" si="1">A3*$C$1</f>
        <v>8</v>
      </c>
      <c r="D3" s="17">
        <f t="shared" ref="D3:D6" si="2">A3*$D$1</f>
        <v>12</v>
      </c>
      <c r="E3" s="18">
        <f t="shared" ref="E3:E6" si="3">A3*$E$1</f>
        <v>16</v>
      </c>
      <c r="F3" s="18">
        <f t="shared" ref="F3:F6" si="4">A3*$F$1</f>
        <v>20</v>
      </c>
      <c r="I3" s="15">
        <v>3</v>
      </c>
      <c r="J3" t="s">
        <v>46</v>
      </c>
    </row>
    <row r="4" spans="1:10" x14ac:dyDescent="0.25">
      <c r="A4" s="15">
        <v>3</v>
      </c>
      <c r="B4" s="16">
        <f t="shared" si="0"/>
        <v>3</v>
      </c>
      <c r="C4" s="16">
        <f t="shared" si="1"/>
        <v>6</v>
      </c>
      <c r="D4" s="17">
        <f t="shared" si="2"/>
        <v>9</v>
      </c>
      <c r="E4" s="17">
        <f t="shared" si="3"/>
        <v>12</v>
      </c>
      <c r="F4" s="18">
        <f t="shared" si="4"/>
        <v>15</v>
      </c>
      <c r="I4" s="15">
        <v>4</v>
      </c>
      <c r="J4" t="s">
        <v>46</v>
      </c>
    </row>
    <row r="5" spans="1:10" x14ac:dyDescent="0.25">
      <c r="A5" s="15">
        <v>2</v>
      </c>
      <c r="B5" s="19">
        <f t="shared" si="0"/>
        <v>2</v>
      </c>
      <c r="C5" s="16">
        <f t="shared" si="1"/>
        <v>4</v>
      </c>
      <c r="D5" s="16">
        <f t="shared" si="2"/>
        <v>6</v>
      </c>
      <c r="E5" s="17">
        <f t="shared" si="3"/>
        <v>8</v>
      </c>
      <c r="F5" s="17">
        <f t="shared" si="4"/>
        <v>10</v>
      </c>
      <c r="I5" s="15">
        <v>5</v>
      </c>
      <c r="J5" t="s">
        <v>46</v>
      </c>
    </row>
    <row r="6" spans="1:10" x14ac:dyDescent="0.25">
      <c r="A6" s="15">
        <v>1</v>
      </c>
      <c r="B6" s="19">
        <f t="shared" si="0"/>
        <v>1</v>
      </c>
      <c r="C6" s="19">
        <f t="shared" si="1"/>
        <v>2</v>
      </c>
      <c r="D6" s="16">
        <f t="shared" si="2"/>
        <v>3</v>
      </c>
      <c r="E6" s="16">
        <f t="shared" si="3"/>
        <v>4</v>
      </c>
      <c r="F6" s="16">
        <f t="shared" si="4"/>
        <v>5</v>
      </c>
      <c r="I6" s="15">
        <v>6</v>
      </c>
      <c r="J6" t="s">
        <v>46</v>
      </c>
    </row>
    <row r="7" spans="1:10" x14ac:dyDescent="0.25">
      <c r="I7" s="15">
        <v>8</v>
      </c>
      <c r="J7" t="s">
        <v>14</v>
      </c>
    </row>
    <row r="8" spans="1:10" x14ac:dyDescent="0.25">
      <c r="I8" s="15">
        <v>9</v>
      </c>
      <c r="J8" t="s">
        <v>14</v>
      </c>
    </row>
    <row r="9" spans="1:10" x14ac:dyDescent="0.25">
      <c r="I9" s="15">
        <v>10</v>
      </c>
      <c r="J9" t="s">
        <v>14</v>
      </c>
    </row>
    <row r="10" spans="1:10" x14ac:dyDescent="0.25">
      <c r="I10" s="15">
        <v>12</v>
      </c>
      <c r="J10" t="s">
        <v>14</v>
      </c>
    </row>
    <row r="11" spans="1:10" x14ac:dyDescent="0.25">
      <c r="I11" s="15">
        <v>15</v>
      </c>
      <c r="J11" t="s">
        <v>47</v>
      </c>
    </row>
    <row r="12" spans="1:10" x14ac:dyDescent="0.25">
      <c r="I12" s="15">
        <v>16</v>
      </c>
      <c r="J12" t="s">
        <v>47</v>
      </c>
    </row>
    <row r="13" spans="1:10" x14ac:dyDescent="0.25">
      <c r="I13" s="15">
        <v>20</v>
      </c>
      <c r="J1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Valoracion Activos</vt:lpstr>
      <vt:lpstr>Riesgos</vt:lpstr>
      <vt:lpstr>Sheet3</vt:lpstr>
      <vt:lpstr>Categoria</vt:lpstr>
      <vt:lpstr>Valor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Carol Hernández L.</dc:creator>
  <cp:lastModifiedBy>- Carol Hernández L.</cp:lastModifiedBy>
  <dcterms:created xsi:type="dcterms:W3CDTF">2020-11-03T01:01:46Z</dcterms:created>
  <dcterms:modified xsi:type="dcterms:W3CDTF">2020-11-26T01:22:09Z</dcterms:modified>
</cp:coreProperties>
</file>