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2" yWindow="108" windowWidth="8160" windowHeight="5268" tabRatio="704"/>
  </bookViews>
  <sheets>
    <sheet name="Parte 1. Proyectos" sheetId="8" r:id="rId1"/>
    <sheet name="Parte 2. Modificación Controles" sheetId="6" r:id="rId2"/>
    <sheet name="Parte 3. Modif. Riesgo Residual" sheetId="9" r:id="rId3"/>
    <sheet name="Parte 4. Resumen" sheetId="7" r:id="rId4"/>
  </sheets>
  <externalReferences>
    <externalReference r:id="rId5"/>
    <externalReference r:id="rId6"/>
  </externalReferences>
  <definedNames>
    <definedName name="_xlnm._FilterDatabase" localSheetId="0" hidden="1">'Parte 1. Proyectos'!$A$9:$H$26</definedName>
    <definedName name="_xlnm._FilterDatabase" localSheetId="1" hidden="1">'Parte 2. Modificación Controles'!$A$3:$G$230</definedName>
    <definedName name="Administración_de_Inmuebles" localSheetId="2">#REF!</definedName>
    <definedName name="Administración_de_Inmuebles">#REF!</definedName>
    <definedName name="Administración_de_Operaciones" localSheetId="2">#REF!</definedName>
    <definedName name="Administración_de_Operaciones">#REF!</definedName>
    <definedName name="Administración_de_Recursos_Físicos" localSheetId="2">#REF!</definedName>
    <definedName name="Administración_de_Recursos_Físicos">#REF!</definedName>
    <definedName name="Administración_de_Recursos_Humanos" localSheetId="2">#REF!</definedName>
    <definedName name="Administración_de_Recursos_Humanos">#REF!</definedName>
    <definedName name="Almacenamiento_portable" localSheetId="2">#REF!</definedName>
    <definedName name="Almacenamiento_portable">#REF!</definedName>
    <definedName name="Almacenamiento_portátil" localSheetId="2">#REF!</definedName>
    <definedName name="Almacenamiento_portátil">#REF!</definedName>
    <definedName name="Aplicación" localSheetId="2">#REF!</definedName>
    <definedName name="Aplicación">#REF!</definedName>
    <definedName name="Aplicación___Base_de_datos" localSheetId="2">#REF!</definedName>
    <definedName name="Aplicación___Base_de_datos">#REF!</definedName>
    <definedName name="Captaciones" localSheetId="2">#REF!</definedName>
    <definedName name="Captaciones">#REF!</definedName>
    <definedName name="Categoria" localSheetId="2">#REF!</definedName>
    <definedName name="Categoria">#REF!</definedName>
    <definedName name="catod" localSheetId="2">#REF!</definedName>
    <definedName name="catod">#REF!</definedName>
    <definedName name="Colocaciones" localSheetId="2">#REF!</definedName>
    <definedName name="Colocaciones">#REF!</definedName>
    <definedName name="Comercio_Exterior" localSheetId="2">#REF!</definedName>
    <definedName name="Comercio_Exterior">#REF!</definedName>
    <definedName name="d2values">{1.128,1.693,2.059,2.326,2.534,2.704,2.847,2.97,3.078,3.173,3.258,3.336,3.407,3.472,3.532,3.588,3.64,3.689,3.735,3.778,3.819,3.858,3.895,3.931}</definedName>
    <definedName name="d3values">{0.853,0.888,0.88,0.864,0.848,0.833,0.82,0.808,0.797,0.787,0.778,0.77,0.763,0.756,0.75,0.744,0.739,0.734,0.729,0.724,0.72,0.716,0.712,0.708}</definedName>
    <definedName name="Dispositivo_móvil" localSheetId="2">#REF!</definedName>
    <definedName name="Dispositivo_móvil">#REF!</definedName>
    <definedName name="E" localSheetId="2">#REF!</definedName>
    <definedName name="E">#REF!</definedName>
    <definedName name="Electrónico" localSheetId="2">#REF!</definedName>
    <definedName name="Electrónico">#REF!</definedName>
    <definedName name="Electrónico1" localSheetId="2">#REF!</definedName>
    <definedName name="Electrónico1">#REF!</definedName>
    <definedName name="Electrónico2" localSheetId="2">#REF!</definedName>
    <definedName name="Electrónico2">#REF!</definedName>
    <definedName name="ElectrónicoAlmacenamiento_Portátil" localSheetId="2">#REF!</definedName>
    <definedName name="ElectrónicoAlmacenamiento_Portátil">#REF!</definedName>
    <definedName name="Equipo_de_cómputo" localSheetId="2">#REF!</definedName>
    <definedName name="Equipo_de_cómputo">#REF!</definedName>
    <definedName name="Estudios_de_Organización" localSheetId="2">#REF!</definedName>
    <definedName name="Estudios_de_Organización">#REF!</definedName>
    <definedName name="Etiquetaa" localSheetId="2">#REF!</definedName>
    <definedName name="Etiquetaa">#REF!</definedName>
    <definedName name="Etiquetac" localSheetId="2">#REF!</definedName>
    <definedName name="Etiquetac">#REF!</definedName>
    <definedName name="Etiquetai" localSheetId="2">#REF!</definedName>
    <definedName name="Etiquetai">#REF!</definedName>
    <definedName name="Externo" localSheetId="2">#REF!</definedName>
    <definedName name="Externo">#REF!</definedName>
    <definedName name="Físico" localSheetId="2">#REF!</definedName>
    <definedName name="Físico">#REF!</definedName>
    <definedName name="Físico1" localSheetId="2">#REF!</definedName>
    <definedName name="Físico1">#REF!</definedName>
    <definedName name="Físico2" localSheetId="2">#REF!</definedName>
    <definedName name="Físico2">#REF!</definedName>
    <definedName name="FísicoAlmacenamiento_Portátil" localSheetId="2">#REF!</definedName>
    <definedName name="FísicoAlmacenamiento_Portátil">#REF!</definedName>
    <definedName name="Forma" localSheetId="2">#REF!</definedName>
    <definedName name="Forma">#REF!</definedName>
    <definedName name="Gestión_Contable" localSheetId="2">#REF!</definedName>
    <definedName name="Gestión_Contable">#REF!</definedName>
    <definedName name="Gestión_de_IT" localSheetId="2">#REF!</definedName>
    <definedName name="Gestión_de_IT">#REF!</definedName>
    <definedName name="Gestión_de_Seguridad" localSheetId="2">#REF!</definedName>
    <definedName name="Gestión_de_Seguridad">#REF!</definedName>
    <definedName name="Gestión_de_Tesorería" localSheetId="2">#REF!</definedName>
    <definedName name="Gestión_de_Tesorería">#REF!</definedName>
    <definedName name="Gestión_Financiera" localSheetId="2">#REF!</definedName>
    <definedName name="Gestión_Financiera">#REF!</definedName>
    <definedName name="Gestión_Jurídica" localSheetId="2">#REF!</definedName>
    <definedName name="Gestión_Jurídica">#REF!</definedName>
    <definedName name="Gestión_Tributaria" localSheetId="2">#REF!</definedName>
    <definedName name="Gestión_Tributaria">#REF!</definedName>
    <definedName name="Hardware_de_propósito_específico" localSheetId="2">#REF!</definedName>
    <definedName name="Hardware_de_propósito_específico">#REF!</definedName>
    <definedName name="Infraestructura_de_TI" localSheetId="2">#REF!</definedName>
    <definedName name="Infraestructura_de_TI">#REF!</definedName>
    <definedName name="LineaNegocio" localSheetId="2">#REF!</definedName>
    <definedName name="LineaNegocio">#REF!</definedName>
    <definedName name="Mercadeo__Administración__Canales__Quejas_y_Reclamos_" localSheetId="2">#REF!</definedName>
    <definedName name="Mercadeo__Administración__Canales__Quejas_y_Reclamos_">#REF!</definedName>
    <definedName name="Mercadeo__Diseño_y_Seguimiento_a_Ventas_" localSheetId="2">#REF!</definedName>
    <definedName name="Mercadeo__Diseño_y_Seguimiento_a_Ventas_">#REF!</definedName>
    <definedName name="Mercadeo_Administración_Canales_QuejasyReclamos" localSheetId="2">#REF!</definedName>
    <definedName name="Mercadeo_Administración_Canales_QuejasyReclamos">#REF!</definedName>
    <definedName name="n_a" localSheetId="2">#REF!</definedName>
    <definedName name="n_a">#REF!</definedName>
    <definedName name="nivel">'[1]Tipologia de Activos'!$D$5:$D$7</definedName>
    <definedName name="Operaciones_Leasing" localSheetId="2">#REF!</definedName>
    <definedName name="Operaciones_Leasing">#REF!</definedName>
    <definedName name="Otros_Infraestructura" localSheetId="2">#REF!</definedName>
    <definedName name="Otros_Infraestructura">#REF!</definedName>
    <definedName name="Papel" localSheetId="2">#REF!</definedName>
    <definedName name="Papel">#REF!</definedName>
    <definedName name="Proceso" localSheetId="2">#REF!</definedName>
    <definedName name="Proceso">#REF!</definedName>
    <definedName name="Procesos" localSheetId="2">#REF!</definedName>
    <definedName name="Procesos">#REF!</definedName>
    <definedName name="Responsables" localSheetId="2">#REF!</definedName>
    <definedName name="Responsables">#REF!</definedName>
    <definedName name="rrcode">#REF!</definedName>
    <definedName name="S" localSheetId="2">#REF!</definedName>
    <definedName name="S">#REF!</definedName>
    <definedName name="Servicios_Canales_Electrónicos" localSheetId="2">#REF!</definedName>
    <definedName name="Servicios_Canales_Electrónicos">#REF!</definedName>
    <definedName name="Servicios_Oficinas" localSheetId="2">#REF!</definedName>
    <definedName name="Servicios_Oficinas">#REF!</definedName>
    <definedName name="Servidor_de_archivos" localSheetId="2">#REF!</definedName>
    <definedName name="Servidor_de_archivos">#REF!</definedName>
    <definedName name="Sistemas_de_Administración_de_Riesgos" localSheetId="2">#REF!</definedName>
    <definedName name="Sistemas_de_Administración_de_Riesgos">#REF!</definedName>
    <definedName name="TipoI" localSheetId="2">#REF!</definedName>
    <definedName name="TipoI">#REF!</definedName>
    <definedName name="TipoII" localSheetId="2">#REF!</definedName>
    <definedName name="TipoII">#REF!</definedName>
    <definedName name="Tipos">'[1]Tipologia de Activos'!$A$4:$E$4</definedName>
    <definedName name="Tipos2">'[2]Tipologia de Activos'!$A$4:$E$4</definedName>
    <definedName name="Valor">'[1]Tipologia de Activos'!$Z$1:$Z$3</definedName>
    <definedName name="Valor2">'[2]Tipologia de Activos'!$Z$1:$Z$3</definedName>
    <definedName name="valuevx">42.314159</definedName>
  </definedNames>
  <calcPr calcId="145621"/>
  <webPublishing codePage="1252"/>
</workbook>
</file>

<file path=xl/calcChain.xml><?xml version="1.0" encoding="utf-8"?>
<calcChain xmlns="http://schemas.openxmlformats.org/spreadsheetml/2006/main">
  <c r="E27" i="8" l="1"/>
  <c r="J12" i="7" l="1"/>
  <c r="I12" i="7"/>
  <c r="CI26" i="9"/>
  <c r="CG26" i="9"/>
  <c r="CE26" i="9"/>
  <c r="CC26" i="9"/>
  <c r="CA26" i="9"/>
  <c r="BY26" i="9"/>
  <c r="BW26" i="9"/>
  <c r="BU26" i="9"/>
  <c r="BS26" i="9"/>
  <c r="BQ26" i="9"/>
  <c r="BO26" i="9"/>
  <c r="BM26" i="9"/>
  <c r="BK26" i="9"/>
  <c r="BI26" i="9"/>
  <c r="BG26" i="9"/>
  <c r="BE26" i="9"/>
  <c r="BC26" i="9"/>
  <c r="BA26" i="9"/>
  <c r="AY26" i="9"/>
  <c r="AW26" i="9"/>
  <c r="AU26" i="9"/>
  <c r="AS26" i="9"/>
  <c r="AQ26" i="9"/>
  <c r="AO26" i="9"/>
  <c r="AM26" i="9"/>
  <c r="AK26" i="9"/>
  <c r="AI26" i="9"/>
  <c r="AG26" i="9"/>
  <c r="AE26" i="9"/>
  <c r="AC26" i="9"/>
  <c r="AA26" i="9"/>
  <c r="Y26" i="9"/>
  <c r="W26" i="9"/>
  <c r="U26" i="9"/>
  <c r="S26" i="9"/>
  <c r="Q26" i="9"/>
  <c r="O26" i="9"/>
  <c r="M26" i="9"/>
  <c r="K26" i="9"/>
  <c r="I26" i="9"/>
  <c r="G26" i="9"/>
  <c r="E26" i="9"/>
  <c r="CJ22" i="9" l="1"/>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J6" i="7" l="1"/>
  <c r="F228" i="6" l="1"/>
  <c r="F225" i="6"/>
  <c r="F218" i="6"/>
  <c r="F211" i="6"/>
  <c r="F210" i="6" s="1"/>
  <c r="E15" i="7" s="1"/>
  <c r="F206" i="6"/>
  <c r="F203" i="6"/>
  <c r="F200" i="6"/>
  <c r="F193" i="6"/>
  <c r="F189" i="6"/>
  <c r="F186" i="6"/>
  <c r="F181" i="6"/>
  <c r="F179" i="6"/>
  <c r="F174" i="6"/>
  <c r="F170" i="6"/>
  <c r="F163" i="6"/>
  <c r="F154" i="6"/>
  <c r="F150" i="6"/>
  <c r="F145" i="6"/>
  <c r="F143" i="6"/>
  <c r="F131" i="6"/>
  <c r="F127" i="6"/>
  <c r="F121" i="6"/>
  <c r="F114" i="6"/>
  <c r="F110" i="6"/>
  <c r="F108" i="6"/>
  <c r="F105" i="6"/>
  <c r="F102" i="6"/>
  <c r="F98" i="6"/>
  <c r="F93" i="6"/>
  <c r="F84" i="6"/>
  <c r="F77" i="6"/>
  <c r="F72" i="6"/>
  <c r="F68" i="6"/>
  <c r="F64" i="6"/>
  <c r="F60" i="6"/>
  <c r="F56" i="6"/>
  <c r="F50" i="6"/>
  <c r="F41" i="6"/>
  <c r="F37" i="6"/>
  <c r="F36" i="6" s="1"/>
  <c r="E6" i="7" s="1"/>
  <c r="E228" i="6"/>
  <c r="E225" i="6"/>
  <c r="E218" i="6"/>
  <c r="E211" i="6"/>
  <c r="E210" i="6" s="1"/>
  <c r="E206" i="6"/>
  <c r="E203" i="6"/>
  <c r="E200" i="6"/>
  <c r="E193" i="6"/>
  <c r="E189" i="6"/>
  <c r="E186" i="6"/>
  <c r="E181" i="6"/>
  <c r="E179" i="6"/>
  <c r="E174" i="6"/>
  <c r="E170" i="6"/>
  <c r="E163" i="6"/>
  <c r="E154" i="6"/>
  <c r="E150" i="6"/>
  <c r="E145" i="6"/>
  <c r="E143" i="6"/>
  <c r="E131" i="6"/>
  <c r="E127" i="6"/>
  <c r="E121" i="6"/>
  <c r="E114" i="6"/>
  <c r="E110" i="6"/>
  <c r="E108" i="6"/>
  <c r="E105" i="6"/>
  <c r="E102" i="6"/>
  <c r="E98" i="6"/>
  <c r="E93" i="6"/>
  <c r="E84" i="6"/>
  <c r="E77" i="6"/>
  <c r="E72" i="6"/>
  <c r="E68" i="6"/>
  <c r="E64" i="6"/>
  <c r="E60" i="6"/>
  <c r="E56" i="6"/>
  <c r="E50" i="6"/>
  <c r="E41" i="6"/>
  <c r="E37" i="6"/>
  <c r="E36" i="6" s="1"/>
  <c r="F217" i="6" l="1"/>
  <c r="E16" i="7" s="1"/>
  <c r="F55" i="6"/>
  <c r="E8" i="7" s="1"/>
  <c r="F40" i="6"/>
  <c r="E7" i="7" s="1"/>
  <c r="F202" i="6"/>
  <c r="E14" i="7" s="1"/>
  <c r="E55" i="6"/>
  <c r="F178" i="6"/>
  <c r="E13" i="7" s="1"/>
  <c r="E40" i="6"/>
  <c r="E178" i="6"/>
  <c r="E202" i="6"/>
  <c r="E142" i="6"/>
  <c r="F142" i="6"/>
  <c r="E12" i="7" s="1"/>
  <c r="E217" i="6"/>
  <c r="F76" i="6"/>
  <c r="E10" i="7" s="1"/>
  <c r="E92" i="6"/>
  <c r="F92" i="6"/>
  <c r="E11" i="7" s="1"/>
  <c r="E76" i="6"/>
  <c r="E63" i="6"/>
  <c r="F63" i="6"/>
  <c r="E9" i="7" s="1"/>
  <c r="E17" i="7" l="1"/>
  <c r="CI23" i="9" l="1"/>
  <c r="G23" i="9"/>
  <c r="K23" i="9"/>
  <c r="O23" i="9"/>
  <c r="S23" i="9"/>
  <c r="W23" i="9"/>
  <c r="AA23" i="9"/>
  <c r="AE23" i="9"/>
  <c r="AI23" i="9"/>
  <c r="AM23" i="9"/>
  <c r="AQ23" i="9"/>
  <c r="AU23" i="9"/>
  <c r="AY23" i="9"/>
  <c r="BC23" i="9"/>
  <c r="BG23" i="9"/>
  <c r="BK23" i="9"/>
  <c r="BO23" i="9"/>
  <c r="BS23" i="9"/>
  <c r="BW23" i="9"/>
  <c r="CA23" i="9"/>
  <c r="CE23" i="9"/>
  <c r="Q23" i="9"/>
  <c r="AG23" i="9"/>
  <c r="AW23" i="9"/>
  <c r="BM23" i="9"/>
  <c r="CC23" i="9"/>
  <c r="BA23" i="9"/>
  <c r="I23" i="9"/>
  <c r="AO23" i="9"/>
  <c r="BE23" i="9"/>
  <c r="BU23" i="9"/>
  <c r="E23" i="9"/>
  <c r="M23" i="9"/>
  <c r="U23" i="9"/>
  <c r="AC23" i="9"/>
  <c r="AK23" i="9"/>
  <c r="AS23" i="9"/>
  <c r="BI23" i="9"/>
  <c r="BQ23" i="9"/>
  <c r="BY23" i="9"/>
  <c r="CG23" i="9"/>
  <c r="Y23" i="9"/>
  <c r="CK26" i="9" l="1"/>
  <c r="CK23" i="9"/>
</calcChain>
</file>

<file path=xl/sharedStrings.xml><?xml version="1.0" encoding="utf-8"?>
<sst xmlns="http://schemas.openxmlformats.org/spreadsheetml/2006/main" count="1944" uniqueCount="762">
  <si>
    <t># Sección</t>
  </si>
  <si>
    <t>Control</t>
  </si>
  <si>
    <t>Política de Seguridad de la Información</t>
  </si>
  <si>
    <t>POLÍTICA DE SEGURIDAD</t>
  </si>
  <si>
    <t>Documento de política de seguridad de la información</t>
  </si>
  <si>
    <t>Dominio</t>
  </si>
  <si>
    <t>Objetivo de Control</t>
  </si>
  <si>
    <t>ASPECTOS ORGANIZATIVOS DE LA SEGURIDAD DE LA INFORMACIÓN</t>
  </si>
  <si>
    <t>A.5</t>
  </si>
  <si>
    <t>A.5.1.1</t>
  </si>
  <si>
    <t>A.5.1.2</t>
  </si>
  <si>
    <t>A.6.1.3</t>
  </si>
  <si>
    <t>A.6.1.4</t>
  </si>
  <si>
    <t>A.6.1.5</t>
  </si>
  <si>
    <t>A.6.1.6</t>
  </si>
  <si>
    <t>A.6.1.7</t>
  </si>
  <si>
    <t>A.6.1.8</t>
  </si>
  <si>
    <t>A.6.2.1</t>
  </si>
  <si>
    <t>A.6.2.2</t>
  </si>
  <si>
    <t>A.6.2.3</t>
  </si>
  <si>
    <t>A.7</t>
  </si>
  <si>
    <t>A.7.1</t>
  </si>
  <si>
    <t>A.7.1.1</t>
  </si>
  <si>
    <t>A.7.1.2</t>
  </si>
  <si>
    <t>A.7.1.3</t>
  </si>
  <si>
    <t>A.7.2</t>
  </si>
  <si>
    <t>A.7.2.1</t>
  </si>
  <si>
    <t>A.7.2.2</t>
  </si>
  <si>
    <t>A.8</t>
  </si>
  <si>
    <t>A.8.1</t>
  </si>
  <si>
    <t>A.8.1.1</t>
  </si>
  <si>
    <t>A.8.1.2</t>
  </si>
  <si>
    <t>A.8.1.3</t>
  </si>
  <si>
    <t>A.8.2</t>
  </si>
  <si>
    <t>A.8.2.1</t>
  </si>
  <si>
    <t>A.8.2.2</t>
  </si>
  <si>
    <t>A.8.2.3</t>
  </si>
  <si>
    <t>A.8.3</t>
  </si>
  <si>
    <t>A.8.3.1</t>
  </si>
  <si>
    <t>A.8.3.2</t>
  </si>
  <si>
    <t>A.8.3.3</t>
  </si>
  <si>
    <t>A.9</t>
  </si>
  <si>
    <t>Tipificación</t>
  </si>
  <si>
    <t>A.5.1</t>
  </si>
  <si>
    <t>A.6.2</t>
  </si>
  <si>
    <t>A.9.1</t>
  </si>
  <si>
    <t>A.9.1.1</t>
  </si>
  <si>
    <t>A.9.1.2</t>
  </si>
  <si>
    <t>A.9.1.3</t>
  </si>
  <si>
    <t>A.9.1.4</t>
  </si>
  <si>
    <t>A.9.1.5</t>
  </si>
  <si>
    <t>A.9.1.6</t>
  </si>
  <si>
    <t>A.9.2</t>
  </si>
  <si>
    <t>A.9.2.1</t>
  </si>
  <si>
    <t>A.9.2.2</t>
  </si>
  <si>
    <t>A.9.2.3</t>
  </si>
  <si>
    <t>A.9.2.4</t>
  </si>
  <si>
    <t>A.9.2.5</t>
  </si>
  <si>
    <t>A.9.2.6</t>
  </si>
  <si>
    <t>A.9.2.7</t>
  </si>
  <si>
    <t>A.10</t>
  </si>
  <si>
    <t>A.10.1</t>
  </si>
  <si>
    <t>A.10.1.1</t>
  </si>
  <si>
    <t>A.10.1.2</t>
  </si>
  <si>
    <t>A.10.1.3</t>
  </si>
  <si>
    <t>A.10.1.4</t>
  </si>
  <si>
    <t>A.10.2</t>
  </si>
  <si>
    <t>A.10.2.1</t>
  </si>
  <si>
    <t>A.10.2.2</t>
  </si>
  <si>
    <t>A.10.2.3</t>
  </si>
  <si>
    <t>A.10.3</t>
  </si>
  <si>
    <t>A.10.3.1</t>
  </si>
  <si>
    <t>A.10.3.2</t>
  </si>
  <si>
    <t>A.10.4.1</t>
  </si>
  <si>
    <t>A.10.4.2</t>
  </si>
  <si>
    <t>A.10.5</t>
  </si>
  <si>
    <t>A.10.5.1</t>
  </si>
  <si>
    <t>A.10.6</t>
  </si>
  <si>
    <t>A.10.6.1</t>
  </si>
  <si>
    <t>A.10.6.2</t>
  </si>
  <si>
    <t>A.10.7</t>
  </si>
  <si>
    <t>A.10.7.2</t>
  </si>
  <si>
    <t>A.10.7.3</t>
  </si>
  <si>
    <t>A.10.7.4</t>
  </si>
  <si>
    <t>A.10.7.1</t>
  </si>
  <si>
    <t>A.10.8</t>
  </si>
  <si>
    <t>A.10.8.1</t>
  </si>
  <si>
    <t>A.10.8.2</t>
  </si>
  <si>
    <t>A.10.8.3</t>
  </si>
  <si>
    <t>A.10.8.4</t>
  </si>
  <si>
    <t>A.10.8.5</t>
  </si>
  <si>
    <t>A.10.9</t>
  </si>
  <si>
    <t>A.10.9.1</t>
  </si>
  <si>
    <t>A.10.9.2</t>
  </si>
  <si>
    <t>A.10.9.3</t>
  </si>
  <si>
    <t>A.10.10</t>
  </si>
  <si>
    <t>A.10.10.1</t>
  </si>
  <si>
    <t>A.10.10.2</t>
  </si>
  <si>
    <t>A.10.10.3</t>
  </si>
  <si>
    <t>A.10.10.4</t>
  </si>
  <si>
    <t>A.10.10.5</t>
  </si>
  <si>
    <t>A.10.10.6</t>
  </si>
  <si>
    <t>A.11</t>
  </si>
  <si>
    <t>A.11.1</t>
  </si>
  <si>
    <t>A.11.1.1</t>
  </si>
  <si>
    <t>A.11.2</t>
  </si>
  <si>
    <t>A.11.2.1</t>
  </si>
  <si>
    <t>A.11.2.2</t>
  </si>
  <si>
    <t>A.11.2.3</t>
  </si>
  <si>
    <t>A.11.2.4</t>
  </si>
  <si>
    <t>A.11.3</t>
  </si>
  <si>
    <t>A.11.3.1</t>
  </si>
  <si>
    <t>A.11.3.2</t>
  </si>
  <si>
    <t>A.11.3.3</t>
  </si>
  <si>
    <t>A.11.4</t>
  </si>
  <si>
    <t>A.11.4.1</t>
  </si>
  <si>
    <t>A.11.4.2</t>
  </si>
  <si>
    <t>A.11.4.3</t>
  </si>
  <si>
    <t>A.11.4.4</t>
  </si>
  <si>
    <t>A.11.4.5</t>
  </si>
  <si>
    <t>A.11.4.6</t>
  </si>
  <si>
    <t>A.11.4.7</t>
  </si>
  <si>
    <t>A.11.5</t>
  </si>
  <si>
    <t>A.11.5.1</t>
  </si>
  <si>
    <t>A.11.5.2</t>
  </si>
  <si>
    <t>A.11.5.3</t>
  </si>
  <si>
    <t>A.11.5.4</t>
  </si>
  <si>
    <t>A.11.5.5</t>
  </si>
  <si>
    <t>A.11.5.6</t>
  </si>
  <si>
    <t>A.11.6</t>
  </si>
  <si>
    <t>A.11.6.1</t>
  </si>
  <si>
    <t>A.11.6.2</t>
  </si>
  <si>
    <t>A.11.7</t>
  </si>
  <si>
    <t>A.11.7.1</t>
  </si>
  <si>
    <t>A.11.7.2</t>
  </si>
  <si>
    <t>A.12</t>
  </si>
  <si>
    <t>A.12.1</t>
  </si>
  <si>
    <t>A.12.1.1</t>
  </si>
  <si>
    <t>A.12.2</t>
  </si>
  <si>
    <t>A.12.2.1</t>
  </si>
  <si>
    <t>A.12.2.2</t>
  </si>
  <si>
    <t>A.12.2.3</t>
  </si>
  <si>
    <t>A.12.2.4</t>
  </si>
  <si>
    <t>A.12.3</t>
  </si>
  <si>
    <t>A.12.3.1</t>
  </si>
  <si>
    <t>A.12.3.2</t>
  </si>
  <si>
    <t>A.12.4</t>
  </si>
  <si>
    <t>A.12.4.1</t>
  </si>
  <si>
    <t>A.12.4.2</t>
  </si>
  <si>
    <t>A.12.4.3</t>
  </si>
  <si>
    <t>A.12.5</t>
  </si>
  <si>
    <t>A.12.5.1</t>
  </si>
  <si>
    <t>A.12.5.2</t>
  </si>
  <si>
    <t>A.12.5.3</t>
  </si>
  <si>
    <t>A.12.5.4</t>
  </si>
  <si>
    <t>A.12.5.5</t>
  </si>
  <si>
    <t>A.12.6</t>
  </si>
  <si>
    <t>A.12.6.1</t>
  </si>
  <si>
    <t>A.13</t>
  </si>
  <si>
    <t>A.13.1</t>
  </si>
  <si>
    <t>A.13.1.1</t>
  </si>
  <si>
    <t>A.13.1.2</t>
  </si>
  <si>
    <t>A.13.2</t>
  </si>
  <si>
    <t>A.13.2.1</t>
  </si>
  <si>
    <t>A.13.2.2</t>
  </si>
  <si>
    <t>A.13.2.3</t>
  </si>
  <si>
    <t>A.10.4</t>
  </si>
  <si>
    <t>A.14</t>
  </si>
  <si>
    <t>A.14.1</t>
  </si>
  <si>
    <t>A.14.1.1</t>
  </si>
  <si>
    <t>A.14.1.2</t>
  </si>
  <si>
    <t>A.14.1.3</t>
  </si>
  <si>
    <t>A.14.1.4</t>
  </si>
  <si>
    <t>A.14.1.5</t>
  </si>
  <si>
    <t>A.15</t>
  </si>
  <si>
    <t>A.15.1</t>
  </si>
  <si>
    <t>A.15.1.1</t>
  </si>
  <si>
    <t>A.15.1.2</t>
  </si>
  <si>
    <t>A.15.1.3</t>
  </si>
  <si>
    <t>A.15.1.4</t>
  </si>
  <si>
    <t>A.15.1.5</t>
  </si>
  <si>
    <t>A.15.1.6</t>
  </si>
  <si>
    <t>A.15.2</t>
  </si>
  <si>
    <t>A.15.2.1</t>
  </si>
  <si>
    <t>A.15.2.2</t>
  </si>
  <si>
    <t>A.15.3</t>
  </si>
  <si>
    <t>A.15.3.1</t>
  </si>
  <si>
    <t>A.15.3.2</t>
  </si>
  <si>
    <t>Nombre</t>
  </si>
  <si>
    <t>La Dirección proporcionará indicaciones y dará apoyo a la seguridad de la información de acuerdo con los requisitos del negocio y con la legislación y las normativas aplicables.
La Dirección debería establecer de forma clara la política de actuación en línea con los objetivos de negocio y poner de manifiesto su apoyo y compromiso con la seguridad de la información, publicando y manteniendo una política de seguridad de la información en toda la organización.</t>
  </si>
  <si>
    <t>Revisión de la política de seguridad de la información</t>
  </si>
  <si>
    <r>
      <t>Organización interna</t>
    </r>
    <r>
      <rPr>
        <u/>
        <sz val="8"/>
        <color theme="1"/>
        <rFont val="Arial"/>
        <family val="2"/>
      </rPr>
      <t/>
    </r>
  </si>
  <si>
    <t>Gestionar la seguridad de la información dentro de la organización.
Debería establecerse una estructura de gestión para iniciar y controlar la implantación de la seguridad de la información
dentro de la organización.</t>
  </si>
  <si>
    <r>
      <t>Compromiso de la Dirección con la seguridad de la información</t>
    </r>
    <r>
      <rPr>
        <u/>
        <sz val="8"/>
        <color theme="1"/>
        <rFont val="Arial"/>
        <family val="2"/>
      </rPr>
      <t/>
    </r>
  </si>
  <si>
    <r>
      <t>Coordinación de la seguridad de la información</t>
    </r>
    <r>
      <rPr>
        <u/>
        <sz val="8"/>
        <color theme="1"/>
        <rFont val="Arial"/>
        <family val="2"/>
      </rPr>
      <t/>
    </r>
  </si>
  <si>
    <t>Las actividades relativas a la seguridad de la información deberían ser coordinadas entre los representantes de las diferentes partes de la organización con sus correspondientes roles y funciones de trabajo.</t>
  </si>
  <si>
    <t>Asignación de responsabilidades relativas a la seguridad de la información</t>
  </si>
  <si>
    <t>Deberían definirse claramente todas las responsabilidades relativas a la seguridad de la información.</t>
  </si>
  <si>
    <t>Proceso de autorización de recursos para el tratamiento de la información</t>
  </si>
  <si>
    <t>Acuerdos de confidencialidad</t>
  </si>
  <si>
    <t>Contacto con las autoridades</t>
  </si>
  <si>
    <t>Deberían mantenerse los contactos adecuados con las autoridades competentes</t>
  </si>
  <si>
    <t>Contacto con grupos de especial interés</t>
  </si>
  <si>
    <t>Revisión independiente de la seguridad de la información</t>
  </si>
  <si>
    <t>Terceros</t>
  </si>
  <si>
    <t>Identificación de los riesgos derivados del acceso de terceros</t>
  </si>
  <si>
    <t>Tratamiento de la seguridad en la relación con los clientes</t>
  </si>
  <si>
    <t>Tratamiento de la seguridad en contratos con terceros</t>
  </si>
  <si>
    <t>GESTIÓN DE ACTIVOS</t>
  </si>
  <si>
    <t>Responsabilidad sobre los activos</t>
  </si>
  <si>
    <t>Conseguir y mantener una protección adecuada de los activos de la organización.</t>
  </si>
  <si>
    <t>Inventario de activos</t>
  </si>
  <si>
    <t>Propiedad de los activos</t>
  </si>
  <si>
    <t>Uso aceptable de los activos</t>
  </si>
  <si>
    <t>Clasificación de la información</t>
  </si>
  <si>
    <t>Asegurar que la información recibe un nivel adecuado de protección.</t>
  </si>
  <si>
    <t>Directrices de clasificación</t>
  </si>
  <si>
    <t>La información debería ser clasificada según su valor, los requisitos legales, su sensibilidad y criticidad para la organización.</t>
  </si>
  <si>
    <t>Etiquetado y manipulado de la información</t>
  </si>
  <si>
    <t>SEGURIDAD LIGADA A LOS RECURSOS HUMANOS</t>
  </si>
  <si>
    <t>Antes de la contratación</t>
  </si>
  <si>
    <t>Asegurar que los empleados, los contratistas y los terceros conocen y comprenden sus responsabilidades, y son adecuados para llevar a cabo las funciones que les corresponden, así como para reducir el riesgo de robo, fraude o de uso indebido de los recursos.</t>
  </si>
  <si>
    <t>Funciones y responsabilidades</t>
  </si>
  <si>
    <t>La política de seguridad de la información debería revisarse a intervalos planificados o siempre que se produzcan cambios significativos, a fin de asegurar que se mantenga su idoneidad, adecuación y eficacia.</t>
  </si>
  <si>
    <t>La Dirección debería prestar un apoyo activo a la seguridad dentro de la organización a través de directrices claras, un compromiso demostrado, asignaciones explícitas y el reconocimiento de las responsabilidades de seguridad de la
información.</t>
  </si>
  <si>
    <t>La Dirección debería aprobar un documento de política de seguridad de la información, publicarlo y distribuirlo a todos los empleados y terceros afectados.</t>
  </si>
  <si>
    <t>Para cada nuevo recurso de tratamiento de la información, debería definirse e implantarse un proceso de autorización por parte de la Dirección.</t>
  </si>
  <si>
    <t>Debería determinarse y revisarse periódicamente la necesidad de establecer acuerdos de confidencialidad o no revelación, que reflejen las necesidades de la organización para la protección de la información.</t>
  </si>
  <si>
    <t>Deberían mantenerse los contactos adecuados con grupos de interés especial, u otros foros, y asociaciones profesionales especializadas en seguridad.</t>
  </si>
  <si>
    <t>El enfoque de la organización para la gestión de la seguridad de la información y su implantación (es decir, los objetivos de control, los controles, las políticas, los procesos y los procedimientos para la seguridad de la información), debería someterse a una revisión independiente a intervalos planificados o siempre que se produzcan cambios significativos en la implantación de la seguridad.</t>
  </si>
  <si>
    <t>Mantener la seguridad de la información de la organización y de los dispositivos de tratamiento de la información que son objeto de acceso, procesado, comunicación o gestión por terceros.
Debería controlarse cualquier acceso a los dispositivos de tratamiento de la información así como al tratamiento y comunicación de la información por terceros.</t>
  </si>
  <si>
    <t>Los acuerdos con terceros que conlleven acceso, procesado, comunicación o gestión, bien de la información de la organización, o de los recursos de tratamiento de la información, o bien la incorporación de productos o servicios a los recursos de tratamiento de la información, deberían cubrir todos los requisitos de seguridad pertinentes.</t>
  </si>
  <si>
    <t>Las funciones y responsabilidades de seguridad de los empleados, contratistas y terceros se deberían definir y documentar de acuerdo con la política de seguridad de la información de la organización.</t>
  </si>
  <si>
    <t>Investigación de antecedentes</t>
  </si>
  <si>
    <t>La comprobación de los antecedentes de todos los candidatos a un puesto de trabajo, de los contratistas o de los terceros, se debería llevar a cabo de acuerdo con las legislaciones, normativas y códigos éticos que sean de aplicación y de una manera proporcionada a los requisitos del negocio, la clasificación de la información a la que se accede y a los
riesgos considerados.</t>
  </si>
  <si>
    <t>Términos y condiciones de contratación</t>
  </si>
  <si>
    <t>Como parte de sus obligaciones contractuales, los empleados, los contratistas y los terceros deberían aceptar y firmar los términos y condiciones de su contrato de trabajo, que debería establecer sus responsabilidades y las de la organización en lo relativo a seguridad de la información.</t>
  </si>
  <si>
    <t>Durante el empleo</t>
  </si>
  <si>
    <t>Responsabilidades de la Dirección</t>
  </si>
  <si>
    <t>Concienciación, formación y capacitación en seguridad de la información</t>
  </si>
  <si>
    <t>Todos los empleados de la organización y, cuando corresponda, los contratistas y terceros, deberían recibir una adecuada concienciación y formación, con actualizaciones periódicas, sobre las políticas y procedimientos de la organización, según corresponda con su puesto de trabajo.</t>
  </si>
  <si>
    <t>La Dirección debería exigir a los empleados, contratistas y terceros, que apliquen la seguridad de acuerdo con las políticas y procedimientos establecidos en la organización.</t>
  </si>
  <si>
    <t>Proceso disciplinario</t>
  </si>
  <si>
    <t>Debería existir un proceso disciplinario formal para los empleados que hayan provocado alguna violación de la seguridad.</t>
  </si>
  <si>
    <t>Cese del empleo o cambio de puesto de trabajo</t>
  </si>
  <si>
    <t>Asegurar que los empleados, contratistas y terceros abandonan la organización o cambian de puesto de trabajo de una manera ordenada.</t>
  </si>
  <si>
    <t>Responsabilidad del cese o cambio</t>
  </si>
  <si>
    <t>Las responsabilidades para proceder al cese en el empleo o al cambio de puesto de trabajo deberían estar claramente definidas y asignadas.</t>
  </si>
  <si>
    <t>Devolución de activos</t>
  </si>
  <si>
    <t>Todos los empleados, contratistas y terceros deberían devolver todos activos de la organización que estén en su poder al finalizar su empleo, contrato o acuerdo.</t>
  </si>
  <si>
    <t>Retirada de los derechos de acceso</t>
  </si>
  <si>
    <t>Los derechos de acceso a la información y a los recursos de tratamiento de la información de todos los empleados, contratistas y terceros deberían ser retirados a la finalización del empleo, del contrato o del acuerdo, o bien deberían ser adaptados a los cambios producidos.</t>
  </si>
  <si>
    <t>Asegurar que todos los empleados, contratistas y terceros son conscientes de las amenazas y problemas que afectan a la seguridad de la información y de sus responsabilidades y obligaciones, y de que están preparados para
cumplir la política de seguridad de la organización, en el desarrollo habitual de su trabajo, y para reducir el riesgo de error humano.</t>
  </si>
  <si>
    <t>SEGURIDAD FÍSICA Y DEL ENTORNO</t>
  </si>
  <si>
    <t>Áreas seguras</t>
  </si>
  <si>
    <t>Prevenir los accesos físicos no autorizados, los daños y las intromisiones en las instalaciones y en la información de la organización.</t>
  </si>
  <si>
    <t>Perímetro de seguridad física</t>
  </si>
  <si>
    <t>Controles físicos de entrada</t>
  </si>
  <si>
    <t>Seguridad de oficinas, despachos e instalaciones</t>
  </si>
  <si>
    <t>Se deberían diseñar y aplicar las medidas de seguridad física para las oficinas, despachos e instalaciones</t>
  </si>
  <si>
    <t>Protección contra las amenazas externas y de origen ambiental</t>
  </si>
  <si>
    <t>Trabajo en áreas seguras</t>
  </si>
  <si>
    <t>Se deberían diseñar e implantar una protección física y una serie de directrices para trabajar en las áreas seguras.</t>
  </si>
  <si>
    <t>Áreas de acceso público y de carga y descarga</t>
  </si>
  <si>
    <t>GESTIÓN DE COMUNICACIONES Y OPERACIONES</t>
  </si>
  <si>
    <t>CONTROL DE ACCESO</t>
  </si>
  <si>
    <t>ADQUISICIÓN, DESARROLLO Y MANTENIMIENTO DE LOS SISTEMAS DE INFORMACIÓN</t>
  </si>
  <si>
    <t>GESTIÓN DE INCIDENTES DE SEGURIDAD DE LA INFORMACIÓN</t>
  </si>
  <si>
    <t>GESTIÓN DE LA CONTINUIDAD DEL NEGOCIO</t>
  </si>
  <si>
    <t>CUMPLIMIENTO</t>
  </si>
  <si>
    <t>Protección de los documentos de la organización</t>
  </si>
  <si>
    <t>Protección de las herramientas de auditoría de los sistemas de información</t>
  </si>
  <si>
    <t>El acceso a las herramientas de auditoría de los sistemas de información debería estar protegido para evitar cualquier posible peligro o uso indebido.</t>
  </si>
  <si>
    <t>Controles de auditoría de los sistemas de información</t>
  </si>
  <si>
    <t>Los requisitos y las actividades de auditoría que impliquen comprobaciones en los sistemas en producción deberían ser cuidadosamente planificados y acordados para minimizar el riesgo de interrupciones en los procesos del negocio.</t>
  </si>
  <si>
    <t>Consideraciones sobre la auditoría de los sistemas de información</t>
  </si>
  <si>
    <t>Lograr que el proceso de auditoría de los sistemas de información alcance la máxima eficacia con las
mínimas interferencias.</t>
  </si>
  <si>
    <t>Comprobación del cumplimiento técnico</t>
  </si>
  <si>
    <t>Cumplimiento de las políticas y normas de seguridad</t>
  </si>
  <si>
    <t>Cumplimiento de las políticas y normas de seguridad y cumplimiento técnico</t>
  </si>
  <si>
    <t>Asegurar que los sistemas cumplen las políticas y normas de seguridad de la organización.</t>
  </si>
  <si>
    <t>Regulación de los controles criptográficos</t>
  </si>
  <si>
    <t>Los controles criptográficos se deberían utilizar de acuerdo con todos los contratos, leyes y reglamentaciones pertinentes.</t>
  </si>
  <si>
    <t>Prevención del uso indebido de los recursos de tratamiento de la información</t>
  </si>
  <si>
    <t>Se debería disuadir a los usuarios de utilizar los recursos de tratamiento de la información para fines no autorizados.</t>
  </si>
  <si>
    <t>Protección de datos y privacidad de la información de carácter personal</t>
  </si>
  <si>
    <t>Derechos de propiedad intelectual (IPR)</t>
  </si>
  <si>
    <t>Deberían implantarse procedimientos adecuados para garantizar el cumplimiento de los requisitos legales, reglamentarios y contractuales sobre el uso de material, con respecto al cual puedan existir derechos de propiedad intelectual y sobre el uso de productos de software propietario.</t>
  </si>
  <si>
    <t>Identificación de la legislación aplicable</t>
  </si>
  <si>
    <t>Todos los requisitos pertinentes, tanto legales como reglamentarios o contractuales, y el enfoque de la organización para cumplir dichos requisitos, deberían estar definidos, documentados y mantenerse actualizados de forma explícita para cada sistema de información de la organización.</t>
  </si>
  <si>
    <t>Cumplimiento de los requisitos legales</t>
  </si>
  <si>
    <t xml:space="preserve"> Evitar incumplimientos de las leyes o de las obligaciones legales, reglamentarias o contractuales y de los requisitos de seguridad.</t>
  </si>
  <si>
    <t>Pruebas, mantenimiento y reevaluación de los planes de continuidad del negocio</t>
  </si>
  <si>
    <t>Los planes de continuidad del negocio deberían probarse y actualizarse periódicamente para asegurar que están al día y que son efectivos.</t>
  </si>
  <si>
    <t>Marco de referencia para la planificación de la continuidad del negocio</t>
  </si>
  <si>
    <t>Debería mantenerse un único marco de referencia para los planes de continuidad del negocio, para asegurar que todos los planes sean coherentes, para cumplir los requisitos de seguridad de la información de manera consistente y para identificar las prioridades de realización de pruebas y del mantenimiento.</t>
  </si>
  <si>
    <t>Desarrollo e implantación de planes de continuidad que incluyan la seguridad de la información</t>
  </si>
  <si>
    <t>Deberían desarrollarse e implantarse planes para mantener o restaurar las operaciones y garantizar la disponibilidad de la información en el nivel y en el tiempo requerido, después de una interrupción o un fallo de los procesos críticos de negocio.</t>
  </si>
  <si>
    <t>Continuidad del negocio y evaluación de riesgos</t>
  </si>
  <si>
    <t>Deberían identificarse los eventos que puedan causar interrupciones en los procesos de negocio, así como laprobabilidad de que se produzcan tales interrupciones, sus efectos y sus consecuencias para la seguridad de la información.</t>
  </si>
  <si>
    <t>Inclusión de la seguridad de la información en el proceso de gestión de la continuidad del negocio</t>
  </si>
  <si>
    <t>Aspectos de seguridad de la información en la gestión de la continuidad del negocio</t>
  </si>
  <si>
    <t>Contrarrestar las interrupciones de las actividades empresariales y proteger los procesos críticos de negocio de los efectos derivados de fallos importantes o catastróficos de los sistemas de información, así como garantizar su oportuna reanudación.</t>
  </si>
  <si>
    <t>Recopilación de evidencias</t>
  </si>
  <si>
    <t>Cuando se emprenda una acción contra una persona u organización, después de un incidente de seguridad de la información, que implique acciones legales (tanto civiles como penales), deberían recopilarse las evidencias, y conservarse y presentarse conforme a las normas establecidas en la jurisdicción correspondiente.</t>
  </si>
  <si>
    <t>Aprendizaje de los incidentes de seguridad de la información</t>
  </si>
  <si>
    <t>Deberían existir mecanismos que permitan cuantificar y supervisar los tipos, volúmenes y costes de los incidentes de seguridad de la información.</t>
  </si>
  <si>
    <t>Responsabilidades y procedimientos</t>
  </si>
  <si>
    <t>Se deberían establecer las responsabilidades y procedimientos de gestión para garantizar una respuesta rápida, efectiva y ordenada a los incidentes de seguridad de la información.</t>
  </si>
  <si>
    <t>Gestión de incidentes de seguridad de la información y mejoras</t>
  </si>
  <si>
    <t>Garantizar que se aplica un enfoque coherente y efectivo a la gestión de los incidentes de seguridad de la información.</t>
  </si>
  <si>
    <t>Notificación de puntos débiles de seguridad</t>
  </si>
  <si>
    <t>Todos los empleados, contratistas, y terceros que sean usuarios de los sistemas y servicios de información deberían estar obligados a anotar y notificar cualquier punto débil que observen o que sospechen exista, en dichos sistemas o servicios.</t>
  </si>
  <si>
    <t>Notificación de eventos de seguridad de la información</t>
  </si>
  <si>
    <t>Los eventos de seguridad de la información se deberían notificar a través de los canales adecuados de gestión lo antes posible.</t>
  </si>
  <si>
    <t>Notificación de eventos y puntos débiles de seguridad de la información</t>
  </si>
  <si>
    <t>Asegurarse de que los eventos de seguridad de la información y las debilidades asociadas con los sistemas de información, se comunican de manera que sea posible emprender las acciones correctivas oportunas.</t>
  </si>
  <si>
    <t>Control de las vulnerabilidades técnicas</t>
  </si>
  <si>
    <t>Se debería obtener la información adecuada acerca de las vulnerabilidades técnicas de los sistemas de información que están siendo utilizados, evaluar la exposición de la organización a dichas vulnerabilidades y adoptar las medidas adecuadas para afrontar el riesgo asociado.</t>
  </si>
  <si>
    <t>Gestión de la vulnerabilidad técnica</t>
  </si>
  <si>
    <t>Reducir los riesgos resultantes de la explotación de las vulnerabilidades técnicas publicadas.</t>
  </si>
  <si>
    <t>Externalización del desarrollo de software</t>
  </si>
  <si>
    <t>La externalización del desarrollo de software debería ser supervisada y controlada por la organización.</t>
  </si>
  <si>
    <t>Fugas de información</t>
  </si>
  <si>
    <t>Deberían evitarse las situaciones que permitan que se produzcan fugas de información.</t>
  </si>
  <si>
    <t>Restricciones a los cambios en los paquetes de software</t>
  </si>
  <si>
    <t>Se deberían desaconsejar las modificaciones en los paquetes de software, limitándose a los cambios necesarios, y todos los cambios deberían ser objeto de un control riguroso.</t>
  </si>
  <si>
    <t>Revisión técnica de las aplicaciones tras efectuar cambios en el sistema operativo</t>
  </si>
  <si>
    <t>Cuando se modifiquen los sistemas operativos, las aplicaciones empresariales críticas deberían ser revisadas y probadas para garantizar que no existen efectos adversos en las operaciones o en la seguridad de la organización.</t>
  </si>
  <si>
    <t>Procedimientos de control de cambios</t>
  </si>
  <si>
    <t>La implantación de cambios debería controlarse mediante el uso de procedimientos formales de control de cambios</t>
  </si>
  <si>
    <t>Seguridad en los procesos de desarrollo y soporte</t>
  </si>
  <si>
    <t>Mantener la seguridad del software y de la información de las aplicaciones.</t>
  </si>
  <si>
    <t>Control de acceso al código fuente de los programas</t>
  </si>
  <si>
    <t>Se debería restringir el acceso al código fuente de los programas.</t>
  </si>
  <si>
    <t>Protección de los datos de prueba del sistema</t>
  </si>
  <si>
    <t>Los datos de prueba se deberían seleccionar cuidadosamente y deberían estar protegidos y controlados.</t>
  </si>
  <si>
    <t>Control del software en explotación</t>
  </si>
  <si>
    <t>Deberían estar implantados procedimientos para controlar la instalación de software en los sistemas en producción o en explotación.</t>
  </si>
  <si>
    <t>Seguridad de los equipos</t>
  </si>
  <si>
    <t>Evitar pérdidas, daños, robos o circunstancias que pongan en peligro los activos, o que puedan provocar la
interrupción de las actividades de la organización.</t>
  </si>
  <si>
    <t>Emplazamiento y protección de equipos</t>
  </si>
  <si>
    <t>Los equipos deberían situarse o protegerse de forma que se reduzcan los riesgos derivados de las amenazas y peligros de origen ambiental así como las ocasiones de que se produzcan accesos no autorizados.</t>
  </si>
  <si>
    <t>Instalaciones de suministro</t>
  </si>
  <si>
    <t>Los equipos deberían estar protegidos contra fallos de alimentación y otras anomalías causadas por fallos en las instalaciones de suministro.</t>
  </si>
  <si>
    <t>Seguridad del cableado</t>
  </si>
  <si>
    <t>El cableado eléctrico y de telecomunicaciones que transmite datos o que da soporte a los servicios de información debería estar protegido frente a interceptaciones o daños.</t>
  </si>
  <si>
    <t>Mantenimiento de los equipos</t>
  </si>
  <si>
    <t>Los equipos deberían recibir un mantenimiento correcto que asegure su disponibilidad y su integridad.</t>
  </si>
  <si>
    <t>Seguridad de los equipos fuera de las instalaciones</t>
  </si>
  <si>
    <t>Teniendo en cuenta los diferentes riesgos que conlleva trabajar fuera de las instalaciones de la organización, deberían aplicarse medidas de seguridad a los equipos situados fuera de dichas instalaciones.</t>
  </si>
  <si>
    <t>Reutilización o retirada segura de equipos</t>
  </si>
  <si>
    <t>Todos los soportes de almacenamiento deberían ser comprobados para confirmar que todo dato sensible y todas las licencias de software se han eliminado o bien se han borrado o sobreescrito de manera segura, antes de su retirada.</t>
  </si>
  <si>
    <t>Retirada de materiales propiedad de la empresa</t>
  </si>
  <si>
    <t>Los equipos, la información o el software no deberían sacarse de las instalaciones, sin una autorización previa.</t>
  </si>
  <si>
    <t>Responsabilidades y procedimientos de operación</t>
  </si>
  <si>
    <t>Asegurar el funcionamiento correcto y seguro de los recursos de tratamiento de la información.</t>
  </si>
  <si>
    <t>Documentación de los procedimientos de operación</t>
  </si>
  <si>
    <t>Deberían documentarse y mantenerse los procedimientos de operación y ponerse a disposición de todos los usuarios que
los necesiten.</t>
  </si>
  <si>
    <t>Gestión de cambios</t>
  </si>
  <si>
    <t>Deberían controlarse los cambios en los recursos y en los sistemas de tratamiento de la información.</t>
  </si>
  <si>
    <t>Segregación de tareas</t>
  </si>
  <si>
    <t>Las tareas y áreas de responsabilidad deberían segregarse para reducir la posibilidad de que se produzcan modificaciones no autorizadas o no intencionadas o usos indebidos de los activos de la organización.</t>
  </si>
  <si>
    <t>Separación de los recursos de desarrollo, prueba y operación</t>
  </si>
  <si>
    <t>Deberían separarse los recursos de desarrollo, de pruebas y de operación, para reducir los riesgos de acceso no autorizado o los cambios en el sistema en producción.</t>
  </si>
  <si>
    <t>Gestión de la provisión de servicios por terceros</t>
  </si>
  <si>
    <t>Implantar y mantener el nivel apropiado de seguridad de la información en la provisión del servicio, en consonancia con los acuerdos de provisión de servicios por terceros.</t>
  </si>
  <si>
    <t>Provisión de servicios</t>
  </si>
  <si>
    <t>Se debería comprobar que los controles de seguridad, las definiciones de los servicios y los niveles de provisión, incluidos en el acuerdo de provisión de servicios por terceros, han sido implantados, puestos en operación y son
mantenidos por parte de un tercero.</t>
  </si>
  <si>
    <t>Supervisión y revisión de los servicios prestados por terceros</t>
  </si>
  <si>
    <t>Los servicios, informes y registros proporcionados por un tercero deberían ser objeto de supervisión y revisión periódicas, y también deberían llevarse a cabo auditorias periódicas.</t>
  </si>
  <si>
    <t>Gestión del cambio en los servicios prestados por terceros</t>
  </si>
  <si>
    <t>Se deberían gestionar los cambios en la provisión de los servicios, incluyendo el mantenimiento y la mejora de las políticas, los procedimientos y los controles de seguridad de la información existentes, teniendo en cuenta la criticidad de los procesos y sistemas del negocio afectados así como la reevaluación de los riesgos.</t>
  </si>
  <si>
    <t>Planificación y aceptación del sistema</t>
  </si>
  <si>
    <t>Minimizar el riesgo de fallos de los sistemas.</t>
  </si>
  <si>
    <t>Gestión de capacidades</t>
  </si>
  <si>
    <t>Aceptación del sistema</t>
  </si>
  <si>
    <t>Se deberían establecer los criterios para la aceptación de nuevos sistemas de información, de las actualizaciones y de nuevas versiones de los mismos, y se deberían llevar a cabo pruebas adecuadas de los sistemas durante el desarrollo y previamente a la aceptación.</t>
  </si>
  <si>
    <t>Protección contra el código malicioso y descargable</t>
  </si>
  <si>
    <t>Proteger la integridad del software y de la información.</t>
  </si>
  <si>
    <t>Controles contra el código malicioso</t>
  </si>
  <si>
    <t>Se deberían implantar controles de detección, prevención y recuperación que sirvan como protección contra el código malicioso y se deberían implantar procedimientos adecuados de concienciación del usuario.</t>
  </si>
  <si>
    <t>Controles contra el código descargado en el cliente</t>
  </si>
  <si>
    <t>Cuando se autorice el uso de código descargado en el cliente, la configuración debería garantizar que dicho código autorizado funciona de acuerdo con una política de seguridad claramente definida, y se debería evitar que se ejecute el
código no autorizado.</t>
  </si>
  <si>
    <t>Copias de seguridad</t>
  </si>
  <si>
    <t>Mantener la integridad y disponibilidad de la información y de los recursos de tratamiento de la información.</t>
  </si>
  <si>
    <t>Copias de seguridad de la información</t>
  </si>
  <si>
    <t>Se deberían realizar copias de seguridad de la información y del software, y se deberían probar periódicamente conforme a la política de copias de seguridad acordada.</t>
  </si>
  <si>
    <t>Gestión de la seguridad de las redes</t>
  </si>
  <si>
    <t>Asegurar la protección de la información en las redes y la protección de la infraestructura de soporte</t>
  </si>
  <si>
    <t>Controles de red</t>
  </si>
  <si>
    <t>Seguridad de los servicios de red</t>
  </si>
  <si>
    <t>Se deberían identificar las características de seguridad, los niveles de servicio, y los requisitos de gestión de todos los servicios de red y se deberían incluir en todos los acuerdos relativos a servicios de red, tanto si estos servicios se prestan dentro de la organización como si se subcontratan.</t>
  </si>
  <si>
    <t>Manipulación de los soportes</t>
  </si>
  <si>
    <t>Evitar la revelación, modificación, retirada o destrucción no autorizada de los activos, y la interrupción de las actividades de la organización.</t>
  </si>
  <si>
    <t>Gestión de soportes extraíbles</t>
  </si>
  <si>
    <t>Se deberían establecer procedimientos para la gestión de los soportes extraíbles.</t>
  </si>
  <si>
    <t>Retirada de soportes</t>
  </si>
  <si>
    <t>Los soportes deberían ser retirados de forma segura cuando ya no vayan a ser necesarios, mediante los procedimientos formales establecidos.</t>
  </si>
  <si>
    <t>Procedimientos de manipulación de la información</t>
  </si>
  <si>
    <t>Deberían establecerse procedimientos para la manipulación y el almacenamiento de la información, de modo que se proteja dicha información contra la revelación no autorizada o el uso indebido.</t>
  </si>
  <si>
    <t>Seguridad de la documentación del sistema</t>
  </si>
  <si>
    <t>La documentación del sistema debería estar protegida contra accesos no autorizados.</t>
  </si>
  <si>
    <t>Intercambio de información</t>
  </si>
  <si>
    <t>Mantener la seguridad de la información y del software intercambiados dentro de una organización y con un tercero.</t>
  </si>
  <si>
    <t>Políticas y procedimientos de intercambio de información</t>
  </si>
  <si>
    <t>Deberían establecerse políticas, procedimientos y controles formales que protejan el intercambio de información mediante el uso de todo tipo de recursos de comunicación.</t>
  </si>
  <si>
    <t>Acuerdos de intercambio</t>
  </si>
  <si>
    <t>Deberían establecerse acuerdos para el intercambio de información y de software entre la organización y los terceros.</t>
  </si>
  <si>
    <t>Soportes físicos en tránsito</t>
  </si>
  <si>
    <t>Durante el transporte fuera de los límites físicos de la organización, los soportes que contengan información deberían estar protegidos contra accesos no autorizados, usos indebidos o deterioro.</t>
  </si>
  <si>
    <t>Mensajería electrónica</t>
  </si>
  <si>
    <t>La información que sea objeto de mensajería electrónica debería estar adecuadamente protegida.</t>
  </si>
  <si>
    <t>Sistemas de información empresariales</t>
  </si>
  <si>
    <t>Deberían formularse e implantarse políticas y procedimientos para proteger la información asociada a la interconexión de los sistemas de información empresariales.</t>
  </si>
  <si>
    <t>Servicios de comercio electrónico</t>
  </si>
  <si>
    <t>Garantizar la seguridad de los servicios de comercio electrónico, y el uso seguro de los mismos.Garantizar la seguridad de los servicios de comercio electrónico, y el uso seguro de los mismos.</t>
  </si>
  <si>
    <t>Comercio electrónico</t>
  </si>
  <si>
    <t>La información incluida en el comercio electrónico que se transmita a través de redes públicas debería protegerse contra las actividades fraudulentas, las disputas contractuales, y la revelación o modificación no autorizada de dicha
información.</t>
  </si>
  <si>
    <t>Transacciones en línea</t>
  </si>
  <si>
    <t>La información contenida en las transacciones en línea debería estar protegida para evitar transmisiones incompletas, errores de direccionamiento, alteraciones no autorizadas de los mensajes, la revelación, la duplicación o la reproducción no autorizadas del mensaje.</t>
  </si>
  <si>
    <t>Información públicamente disponible</t>
  </si>
  <si>
    <t>La integridad de la información puesta a disposición pública se debería proteger para evitar modificaciones no autorizadas.</t>
  </si>
  <si>
    <t>Supervisión</t>
  </si>
  <si>
    <t>Detectar las actividades de tratamiento de la información no autorizadas. Los sistemas deberían ser monitorizados y los eventos de seguridad de la información</t>
  </si>
  <si>
    <t>Registros de auditoría</t>
  </si>
  <si>
    <t>Se deberían generar registros de auditoría de las actividades de los usuarios, las excepciones y eventos de seguridad de la información, y se deberían mantener estos registros durante un periodo acordado para servir como prueba en
investigaciones futuras y en la supervisión del control de acceso.</t>
  </si>
  <si>
    <t>Supervisión del uso del sistema</t>
  </si>
  <si>
    <t>Se deberían establecer procedimientos para supervisar el uso de los recursos de tratamiento de la información y se deberían revisar periódicamente los resultados de las actividades de supervisión.</t>
  </si>
  <si>
    <t>Protección de la información de los registros</t>
  </si>
  <si>
    <t>Los dispositivos de registro y la información de los registros deberían estar protegidos contra manipulaciones indebidas y accesos no autorizados.</t>
  </si>
  <si>
    <t>Registros de administración y operación</t>
  </si>
  <si>
    <t>Se deberían registrar las actividades del administrador y del operador del sistema.</t>
  </si>
  <si>
    <t>Registro de fallos</t>
  </si>
  <si>
    <t>Los fallos deberían ser registrados y analizados y se deberían tomar las correspondientes acciones.</t>
  </si>
  <si>
    <t>Sincronización del reloj</t>
  </si>
  <si>
    <t>Los relojes de todos los sistemas de tratamiento de la información dentro de una organización o de un dominio de seguridad, deberían estar sincronizados con una única fuente precisa y acordada de tiempo.</t>
  </si>
  <si>
    <t>Requisitos de negocio para el control de acceso</t>
  </si>
  <si>
    <t>Controlar el acceso a la información.</t>
  </si>
  <si>
    <t>Política de control de acceso</t>
  </si>
  <si>
    <t>Se debería establecer, documentar y revisar una política de control de acceso basada en los requisitos del negocio y de seguridad para el acceso.</t>
  </si>
  <si>
    <t>Gestión de acceso de usuario</t>
  </si>
  <si>
    <t>Asegurar el acceso de un usuario autorizado y prevenir el acceso no autorizado a los sistemas de información.</t>
  </si>
  <si>
    <t>Registro de usuario</t>
  </si>
  <si>
    <t>Debería establecerse un procedimiento formal de registro y de anulación de usuarios para conceder y revocar el acceso a todos los sistemas y servicios de información.</t>
  </si>
  <si>
    <t>Gestión de privilegios</t>
  </si>
  <si>
    <t>La asignación y el uso de privilegios deberían estar restringidos y controlados.</t>
  </si>
  <si>
    <t>Gestión de contraseñas de usuario</t>
  </si>
  <si>
    <t>La asignación de contraseñas debería ser controlada a través de un proceso de gestión formal.</t>
  </si>
  <si>
    <t>Revisión de los derechos de acceso de usuario</t>
  </si>
  <si>
    <t>La Dirección debería revisar los derechos de acceso de usuario a intervalos regulares y utilizando un proceso formal</t>
  </si>
  <si>
    <t>Responsabilidades de usuario</t>
  </si>
  <si>
    <t>Prevenir el acceso de usuarios no autorizados, así como evitar el que se comprometa o se produzca el robo de
información o de recursos de tratamiento de la información.</t>
  </si>
  <si>
    <t>Uso de contraseñas</t>
  </si>
  <si>
    <t>Se debería requerir a los usuarios el seguir las buenas prácticas de seguridad en la selección y el uso de las contraseñas.</t>
  </si>
  <si>
    <t>Equipo de usuario desatendido</t>
  </si>
  <si>
    <t>Los usuarios deberían asegurarse de que el equipo desatendido tiene la protección adecuada.</t>
  </si>
  <si>
    <t>Política de puesto de trabajo despejado y pantalla limpia</t>
  </si>
  <si>
    <t>Debería adoptarse una política de puesto de trabajo despejado de papeles y de soportes de almacenamiento extraíbles junto con una política de pantalla limpia para los recursos de tratamiento de la información.</t>
  </si>
  <si>
    <t>Control de acceso a la red</t>
  </si>
  <si>
    <t>Prevenir el acceso no autorizado a los servicios en red.</t>
  </si>
  <si>
    <t>Política de uso de los servicios en red</t>
  </si>
  <si>
    <t>Se debería proporcionar a los usuarios únicamente el acceso a los servicios para que los que hayan sido específicamente autorizados.</t>
  </si>
  <si>
    <t>Autenticación de usuario para conexiones externas</t>
  </si>
  <si>
    <t>Se deberían utilizar los métodos apropiados de autenticación para controlar el acceso de los usuarios remotos.</t>
  </si>
  <si>
    <t>Identificación de los equipos en las redes</t>
  </si>
  <si>
    <t>La identificación automática de los equipos se debería considerar como un medio de autenticación de las conexiones provenientes de localizaciones y equipos específicos.</t>
  </si>
  <si>
    <t>Diagnóstico remoto y protección de los puertos de configuración</t>
  </si>
  <si>
    <t>Se debería controlar el acceso físico y lógico a los puertos de diagnóstico y de configuración.</t>
  </si>
  <si>
    <t>Segregación de las redes</t>
  </si>
  <si>
    <t>Los grupos de servicios de información, usuarios y sistemas de información deberían estar segregados en redes.</t>
  </si>
  <si>
    <t>Control de la conexión a la red</t>
  </si>
  <si>
    <t>Control de encaminamiento (routing) de red</t>
  </si>
  <si>
    <t>Se deberían implantar controles de encaminamiento (routing) de redes para asegurar que las conexiones de los ordenadores y los flujos de información no violan la política de control de acceso de las aplicaciones empresariales.</t>
  </si>
  <si>
    <t>Control de acceso al sistema operativo</t>
  </si>
  <si>
    <t>Prevenir el acceso no autorizado a los sistemas operativos.</t>
  </si>
  <si>
    <t>Procedimientos seguros de inicio de sesión</t>
  </si>
  <si>
    <t>El acceso a los sistemas operativos se debería controlar por medio de un procedimiento seguro de inicio de sesión.</t>
  </si>
  <si>
    <t>Identificación y autenticación de usuario</t>
  </si>
  <si>
    <t>Todos los usuarios deberían tener un identificador único (ID de usuario), para su uso personal y exclusivo, y se debería elegir una técnica adecuada de autenticación para confirmar la identidad solicitada del usuario.</t>
  </si>
  <si>
    <t>Sistema de gestión de contraseñas</t>
  </si>
  <si>
    <t>Los sistemas para la gestión de contraseñas deberían ser interactivos y establecer contraseñas de calidad.</t>
  </si>
  <si>
    <t>Uso de los recursos del sistema</t>
  </si>
  <si>
    <t>Se debería restringir y controlar de una manera rigurosa el uso de programas y utilidades que puedan ser capaces de invalidar los controles del sistema y de la aplicación.</t>
  </si>
  <si>
    <t>Desconexión automática de sesión</t>
  </si>
  <si>
    <t>Las sesiones inactivas deberían cerrarse después de un periodo de inactividad definido.</t>
  </si>
  <si>
    <t>Limitación del tiempo de conexión</t>
  </si>
  <si>
    <t>Para proporcionar seguridad adicional a las aplicaciones de alto riesgo, se deberían utilizar restricciones en los tiempos de conexión.</t>
  </si>
  <si>
    <t>Control de acceso a las aplicaciones y a la información</t>
  </si>
  <si>
    <t>Prevenir el acceso no autorizado a la información que contienen las aplicaciones.</t>
  </si>
  <si>
    <t>Restricción del acceso a la información</t>
  </si>
  <si>
    <t>Se debería restringir el acceso a la información y a las aplicaciones a los usuarios y al personal de soporte, de acuerdo con la política de control de acceso definida.</t>
  </si>
  <si>
    <t>Aislamiento de sistemas sensibles</t>
  </si>
  <si>
    <t>Los sistemas sensibles deberían tener un entorno dedicado (aislado) de ordenadores.</t>
  </si>
  <si>
    <t>Ordenadores portátiles y teletrabajo</t>
  </si>
  <si>
    <t>Garantizar la seguridad de la información cuando se utilizan ordenadores portátiles y servicios de teletrabajo.</t>
  </si>
  <si>
    <t>Ordenadores portátiles y comunicaciones móviles</t>
  </si>
  <si>
    <t>Se debería implantar una política formal y se deberían adoptar las medidas de seguridad adecuadas para la protección contra los riesgos de la utilización de ordenadores portátiles y comunicaciones móviles.</t>
  </si>
  <si>
    <t>Teletrabajo</t>
  </si>
  <si>
    <t>Se debería redactar e implantar, una política de actividades de teletrabajo, así como los planes y procedimientos de operación correspondientes.</t>
  </si>
  <si>
    <t>Requisitos de seguridad de los sistemas de información</t>
  </si>
  <si>
    <t>Garantizar que la seguridad está integrada en los sistemas de información.</t>
  </si>
  <si>
    <t>Análisis y especificación de los requisitos de seguridad</t>
  </si>
  <si>
    <t>En las declaraciones de los requisitos de negocio para los nuevos sistemas de información, o para mejoras de los sistemas de información ya existentes, se deberían especificar los requisitos de los controles de seguridad.</t>
  </si>
  <si>
    <t>Tratamiento correcto de las aplicaciones</t>
  </si>
  <si>
    <t>Evitar errores, pérdidas, modificaciones no autorizadas o usos indebidos de la información en las aplicaciones.</t>
  </si>
  <si>
    <t>Validación de los datos de entrada</t>
  </si>
  <si>
    <t>La introducción de datos en las aplicaciones debería validarse para garantizar que dichos datos son correctos y adecuados.</t>
  </si>
  <si>
    <t>Control del procesamiento interno</t>
  </si>
  <si>
    <t>Para detectar cualquier corrupción de la información debida a errores de procesamiento o actos intencionados, se deberían incorporar comprobaciones de validación en las aplicaciones.</t>
  </si>
  <si>
    <t>Integridad de los mensajes</t>
  </si>
  <si>
    <t>Se deberían identificar los requisitos para garantizar la autenticidad y para proteger la integridad de los mensajes en las aplicaciones y se deberían identificar e implantar los controles adecuados.</t>
  </si>
  <si>
    <t>Validación de los datos de salida</t>
  </si>
  <si>
    <t>Los datos de salida de una aplicación se deberían validar para garantizar que el tratamiento de la información almacenada es correcto y adecuado a las circunstancias.</t>
  </si>
  <si>
    <t>Controles criptográficos</t>
  </si>
  <si>
    <t xml:space="preserve"> Proteger la confidencialidad, la autenticidad o la integridad de la información por medios criptográficos.</t>
  </si>
  <si>
    <t>Política de uso de los controles criptográficos</t>
  </si>
  <si>
    <t>Se debería formular e implantar una política para el uso de los controles criptográficos para proteger la información.</t>
  </si>
  <si>
    <t>Gestión de claves</t>
  </si>
  <si>
    <t>Debería implantarse un sistema de gestión de claves para dar soporte al uso de técnicas criptográficas por parte de la organización.</t>
  </si>
  <si>
    <t>Seguridad de los archivos del sistema</t>
  </si>
  <si>
    <t>Garantizar la seguridad de los archivos de sistema.</t>
  </si>
  <si>
    <t>Se deberían utilizar perímetros de seguridad (barreras, muros, puertas de entrada con control de acceso a través de tarjeta, o puestos de control) para proteger las áreas que contienen la información y los recursos de tratamiento de la
información.</t>
  </si>
  <si>
    <t>Las áreas seguras deberían estar protegidas por controles de entrada adecuados, para asegurar que únicamente se permite el acceso al personal autorizado.</t>
  </si>
  <si>
    <t>Se debería diseñar y aplicar una protección física contra el daño causado por fuego, inundación, terremoto, explosión, revueltas sociales y otras formas de desastres naturales o provocados por el hombre.</t>
  </si>
  <si>
    <t>Deberían controlarse los puntos de acceso tales como las áreas de carga y descarga y otros puntos, a través de los que personal no autorizado pueda acceder a las instalaciones, y si es posible, dichos puntos se deberían aislar de las instalaciones de tratamiento de la información para evitar accesos no autorizados.</t>
  </si>
  <si>
    <t>Las redes deberían estar adecuadamente gestionadas y controladas, para que estén protegidas frente a posibles amenazas
y para mantener la seguridad de los sistemas y de las aplicaciones que utilizan estas redes, incluyendo la información en tránsito.</t>
  </si>
  <si>
    <t>En redes compartidas, especialmente en aquellas que traspasen las fronteras de la organización, debería restringirse la capacidad de los usuarios para conectarse a la red, esto debería hacerse de acuerdo a la política de control de acceso y a los requisitos de las aplicaciones empresariales</t>
  </si>
  <si>
    <t>Los documentos importantes deberían estar protegidos contra la pérdida, destrucción y falsificación de acuerdo con los requisitos legales, reglamentarios, contractuales y empresariales.</t>
  </si>
  <si>
    <t>Debe garantizarse la protección y la privacidad de los datos según se requiera en la legislación y la reglamentación aplicables y, en su caso, en las cláusulas contractuales pertinentes</t>
  </si>
  <si>
    <t>Los directores deberían asegurarse de que todos los procedimientos de seguridad dentro de su área de responsabilidad se realizan correctamente con el fin de cumplir las políticas y normas de seguridad</t>
  </si>
  <si>
    <t>Debería comprobarse periódicamente que los sistemas de información cumplen las normas de aplicación para la implantación.</t>
  </si>
  <si>
    <t>A.6</t>
  </si>
  <si>
    <t>Política de Seguridad</t>
  </si>
  <si>
    <t>Aspectos Organizativos de la Seguridad de la Información</t>
  </si>
  <si>
    <t>Gestión de Activos</t>
  </si>
  <si>
    <t>Seguridad Ligada a los Recursos Humanos</t>
  </si>
  <si>
    <t>Seguridad Física y del Entorno</t>
  </si>
  <si>
    <t>Gestión de Comunicaciones y Operaciones</t>
  </si>
  <si>
    <t>Control de Acceso</t>
  </si>
  <si>
    <t>Adquisición,Desarrollo y Mantenimiento de Sistemas de Información</t>
  </si>
  <si>
    <t>Gestión de Incidentes de Seguridad de la Información</t>
  </si>
  <si>
    <t>Gestión de la Continuidad del Negocio</t>
  </si>
  <si>
    <t>Cumplimiento</t>
  </si>
  <si>
    <t>TOTAL SGSI</t>
  </si>
  <si>
    <t>Máx</t>
  </si>
  <si>
    <t>Descripción según ISO 27001</t>
  </si>
  <si>
    <t>Deberían tratarse todos los requisitos de seguridad identificados, antes de otorgar acceso a los clientes a los activos o a la información de la organización.</t>
  </si>
  <si>
    <t>Todos los activos deberían estar claramente identificados y debería elaborarse y mantenerse un inventario de todos los activos importantes.</t>
  </si>
  <si>
    <t>Se debería desarrollar e implantar un conjunto adecuado de procedimientos para etiquetar y manejar la información, de acuerdo con el esquema de clasificación adoptado por la organización.</t>
  </si>
  <si>
    <t>Debería desarrollarse y mantenerse un proceso para la continuidad del negocio en toda la organización, que gestione los requisitos de seguridad de la información necesarios para la continuidad del negocio.</t>
  </si>
  <si>
    <t>Se deberían identificar, documentar e implantar las reglas para el uso aceptable de la información y de los activos asociados con los recursos para el tratamiento de la información.</t>
  </si>
  <si>
    <t>Deberían identificarse los riesgos para la información y para los dispositivos de tratamiento de la información de la organización derivados de los procesos de negocio que requieran de terceros, e implantar los controles apropiados antes de otorgar el acceso.</t>
  </si>
  <si>
    <t>Toda la información y activos asociados con los recursos para el tratamiento de la información deberían tener un propietario) que forme parte de la organización y haya sido designado como propietario.</t>
  </si>
  <si>
    <t>La utilización de los recursos se debería supervisar y ajustar así como realizar proyecciones de los requisitos futuros de capacidad, para garantizar el rendimiento requerido del sistema.</t>
  </si>
  <si>
    <t>A.6.1</t>
  </si>
  <si>
    <t>A.6.1.1</t>
  </si>
  <si>
    <t>A.6.1.2</t>
  </si>
  <si>
    <t>% de Implementación</t>
  </si>
  <si>
    <t>Plazo de Implementación</t>
  </si>
  <si>
    <t>Descripción del Proyecto</t>
  </si>
  <si>
    <t>Nombre del Proyecto</t>
  </si>
  <si>
    <t>Riesgo: Amenaza vs Activo</t>
  </si>
  <si>
    <t>Riesgo 1 - [A.6]
Abuso de privilegios de acceso sobre la Base de datos de inventarios, precios y costos</t>
  </si>
  <si>
    <t>Riesgo 1 - [A.11]
Acceso no autorizado sobre la Base de datos de Inventarios, precios y costos</t>
  </si>
  <si>
    <t>Riesgo 16 - [E.8] 
Difusión de software dañino sobre la Aplicación para la gestión de inventarios, precios y costos</t>
  </si>
  <si>
    <t>Riesgo 16 - [A.6] 
Abuso de privilegios de acceso sobre la Aplicación para la gestión de inventarios, precios y costos</t>
  </si>
  <si>
    <t>Riesgo 16 - [A.11] 
Acceso no autorizado sobre la Aplicación para la gestión de inventarios, precios y costos</t>
  </si>
  <si>
    <t>Riesgo 17 - [E.8] 
Difusión de software dañino sobre la Aplicación de recibo y despacho de mercancía</t>
  </si>
  <si>
    <t>Riesgo 17 - [A.6] 
Abuso de privilegios de acceso sobre la Aplicación de recibo y despacho de mercancía</t>
  </si>
  <si>
    <t>Riesgo 17 - [A.11] 
Acceso no autorizado sobre la Aplicación de recibo y despacho de mercancía</t>
  </si>
  <si>
    <t>Riesgo 3 - [A.6] 
Abuso de privilegios de acceso sobre la Base de datos de clientes</t>
  </si>
  <si>
    <t>Riesgo 3 - [A.11] 
Acceso no autorizado sobre la Base de datos de clientes</t>
  </si>
  <si>
    <t>Riesgo 31 - [N.1] 
Fuego sobre el Servidor Físico llamado "W12DATP12"</t>
  </si>
  <si>
    <t>Riesgo 31 - [I.2] 
Daños por agua sobre el Servidor Físico llamado "W12DATP12"</t>
  </si>
  <si>
    <t>Riesgo 31 - [I.*] 
Desastres industriales sobre el Servidor Físico llamado "W12DATP12"</t>
  </si>
  <si>
    <t>Riesgo 31 - [A.6] 
Abuso de privilegios de acceso sobre el Servidor Físico llamado "W12DATP12"</t>
  </si>
  <si>
    <t>Riesgo 31 - [A.11] 
Acceso no autorizado sobre el Servidor Físico llamado "W12DATP12"</t>
  </si>
  <si>
    <t>Riesgo 33 - [N.1] 
Fuego sobre el Servidor físico para almacenamiento de datos y presentación de discos duros a servidores - SAN</t>
  </si>
  <si>
    <t>Riesgo 33 - [I.2] 
Daños por agua sobre el Servidor físico para almacenamiento de datos y presentación de discos duros a servidores - SAN</t>
  </si>
  <si>
    <t>Riesgo 33 - [I.*] 
Desastres industriales sobre el Servidor físico para almacenamiento de datos y presentación de discos duros a servidores - SAN</t>
  </si>
  <si>
    <t>Riesgo 33 - [A.6] 
Abuso de privilegios de acceso sobre el Servidor físico para almacenamiento de datos y presentación de discos duros a servidores - SAN</t>
  </si>
  <si>
    <t>Riesgo 33 - [A.11] 
Acceso no autorizado sobre el Servidor físico para almacenamiento de datos y presentación de discos duros a servidores - SAN</t>
  </si>
  <si>
    <t>Principio de Seguridad</t>
  </si>
  <si>
    <t>Confidencialidad</t>
  </si>
  <si>
    <t>Integridad</t>
  </si>
  <si>
    <t>Disponibilidad</t>
  </si>
  <si>
    <t xml:space="preserve"> Frecuencia Inherente (Anual)</t>
  </si>
  <si>
    <t>Impacto Inherente</t>
  </si>
  <si>
    <t>Riesgo Inherente</t>
  </si>
  <si>
    <t xml:space="preserve">A.10.4.1. Controles contra el código malicioso
(Reductor de frecuencia de ocurrencia)
</t>
  </si>
  <si>
    <t>Reducción de Frecuencia</t>
  </si>
  <si>
    <t>Reducción de Impacto</t>
  </si>
  <si>
    <t>A.10.5.1. Copias de seguridad de la información
(Reductor de impacto)</t>
  </si>
  <si>
    <t>A.10.6.1. Controles de red
(Reductor de frecuencia de ocurrencia)</t>
  </si>
  <si>
    <t>A.11.6.1. Restricción del acceso a la información
(Reductor de frecuencia de ocurrencia)</t>
  </si>
  <si>
    <t>A.8.1.2. Investigación de antecedentes
(Reductor de frecuencia de ocurrencia)</t>
  </si>
  <si>
    <t>A.8.2.2. Concienciación, formación y capacitación en seguridad de la información
(Reductor de frecuencia de ocurrencia)</t>
  </si>
  <si>
    <t xml:space="preserve"> Frecuencia Residual (Anual)</t>
  </si>
  <si>
    <t>Impacto Residual</t>
  </si>
  <si>
    <t>TOTAL RIESGO RESIDUAL AÑO</t>
  </si>
  <si>
    <t>Área Funcional</t>
  </si>
  <si>
    <t>Responsable de Implementación</t>
  </si>
  <si>
    <t># Recursos Tiempo Completo</t>
  </si>
  <si>
    <t># Recursos Tiempo parcial</t>
  </si>
  <si>
    <t>Presupuesto Inversión 
($ USD)</t>
  </si>
  <si>
    <t>Borrado seguro</t>
  </si>
  <si>
    <t>PCN y DRP</t>
  </si>
  <si>
    <t>% Implementación actual</t>
  </si>
  <si>
    <t>% Implementación después de Proyectos</t>
  </si>
  <si>
    <t>Nombre Proyecto</t>
  </si>
  <si>
    <t>Segregación de redes</t>
  </si>
  <si>
    <t>Cifrado de discos</t>
  </si>
  <si>
    <t>Gestión de dispositivos móviles</t>
  </si>
  <si>
    <t>Seguridad perimetral en profundidad</t>
  </si>
  <si>
    <t>IDM (Identity Management)</t>
  </si>
  <si>
    <t>DLP (Data loss Prevention)</t>
  </si>
  <si>
    <t>NAC (Network Access Control)</t>
  </si>
  <si>
    <t>Rediseño del Modelo de Capacitación y Concientización de SI</t>
  </si>
  <si>
    <t>Correlacionador de eventos</t>
  </si>
  <si>
    <t>Intercambio seguro de información con terceros</t>
  </si>
  <si>
    <t>Optimización, Corrección y Ampliación del monitoreo de Bases de Datos</t>
  </si>
  <si>
    <t>Gestión de llaves, criptogramas, contraseñas y monitoreo de cuentas de superusuarios</t>
  </si>
  <si>
    <t>Análisis interno de vulnerabilidades</t>
  </si>
  <si>
    <t>Herramientas avanzadas de Seguridad de EndPoint</t>
  </si>
  <si>
    <t>Este proyecto incluye la implementación y masificación de herramientas para el intercambio de correo seguro (Cifrado de correo), una herramienta de cifrado para transmitir archivos basada en PGP, y la especificación técnica y funcional requerida para la implementación de servidores basados en SFTP. El proyecto contempla adicionalmente la revisión de los contratos establecidos con los terceros actuales y la elaboración de cláusulas de confidencialidad y seguridad de la información faltantes.</t>
  </si>
  <si>
    <t>Políticas de Seguridad de la Información</t>
  </si>
  <si>
    <t>El proyecto incluye la contratación de una consultoría externa para revisar las políticas definidas actualmente y a su vez para documentar las políticas faltantes. Adicionalmente incluye una propuesta de diseño de capacitaciones y campañas de concientización asociadas con las políticas que deberá poder complementar el proyecto de Rediseño de las campañas de capacitación y concientización.</t>
  </si>
  <si>
    <t>Ver controles asociados</t>
  </si>
  <si>
    <t>Requerimiento General</t>
  </si>
  <si>
    <t>4.2.1.a</t>
  </si>
  <si>
    <t>Documento de Alcance del SGSI</t>
  </si>
  <si>
    <t>4.2.1.b</t>
  </si>
  <si>
    <t>Documento de Política y objetivos de seguridad, incluyento el apoyo de la dirección al SGSI</t>
  </si>
  <si>
    <t>4.2.1.c</t>
  </si>
  <si>
    <t>Documentación de la metodología de evaluación del riesgo</t>
  </si>
  <si>
    <t>4.2.1.d, e y f</t>
  </si>
  <si>
    <t>Informe resultante de la evaluación del riesgo</t>
  </si>
  <si>
    <t>4.2.1.g y 4.2.2.b</t>
  </si>
  <si>
    <t>Plan documentado de tratamiento de riesgos</t>
  </si>
  <si>
    <t>4.3.1.c</t>
  </si>
  <si>
    <t>Procedimientos y controles documentados que apoyan el SGSI</t>
  </si>
  <si>
    <t>4.3.1.g, 4.2.3.c</t>
  </si>
  <si>
    <t>Procedimientos documentados de planificación, manejo y control de los procesos de seguridad de la información</t>
  </si>
  <si>
    <t>4.3.1.g, 4.2.3.c, 4.2.2.d</t>
  </si>
  <si>
    <t>Procedimientos documentados de medición de la eficacia de los controles</t>
  </si>
  <si>
    <t>4.3.1.h</t>
  </si>
  <si>
    <t>Registros requeridos</t>
  </si>
  <si>
    <t>4.3.1.i, 4.2.1.j</t>
  </si>
  <si>
    <t>Declaración de aplicabilidad (SOA -Statement of Applicability)</t>
  </si>
  <si>
    <t>4.3.2</t>
  </si>
  <si>
    <t>Procedimiento de control de documentos del SGSI</t>
  </si>
  <si>
    <t>4.2.1.i</t>
  </si>
  <si>
    <t>Aprobación de la gerencia para implementar y operar el SGSI</t>
  </si>
  <si>
    <t>4.2.3.e, 5.1.g, 6.a, 6.b, 6.c, 6.d</t>
  </si>
  <si>
    <t>La organización debe manejar auditorías internas al SGSI en intervalos planeados para determinar cuáles de los objetivos de control, controles, procesos y procedimientos del SGSI se encuentran alineados con el estándar ISO 27001, a la regulación y legislación relevante. a los requerimientos de seguridad identificados, cuándo son efectivamente implementados y mantenidos, y cuándo se comportan como se espera.</t>
  </si>
  <si>
    <t>4.2.4.b</t>
  </si>
  <si>
    <t>Documentación de acciones correctivas y preventivas</t>
  </si>
  <si>
    <t>5.1.b</t>
  </si>
  <si>
    <t>Asegurar el establecimiento de los planes de acción del SGSI</t>
  </si>
  <si>
    <t>5.1.c</t>
  </si>
  <si>
    <t>Establecer roles y responsabilidades de seguridad de la información</t>
  </si>
  <si>
    <t>5.1.d</t>
  </si>
  <si>
    <t>Comunicar a la organización la importancia de cumplir los objetivos de seguridad de la información y del cumplimiento de la política, las responsabilidades de acuerdo a la ley y la necesidad del meoramiento continuo.</t>
  </si>
  <si>
    <t>5.1.e</t>
  </si>
  <si>
    <t>Proveer los recursos suficientes para establecer, implementar, operar, monitorear, revisar, mantener y mejorar el SGSI.</t>
  </si>
  <si>
    <t>5.1.f</t>
  </si>
  <si>
    <t>Determinar los criterios y niveles de aceptación del riesgo</t>
  </si>
  <si>
    <t>5.1.h, 7.1</t>
  </si>
  <si>
    <t>La dirección debe revisar el SGSI a intervalos regulares (por lo menos una vez al año) para garantizar su conveniencia, adecuación y efectividad</t>
  </si>
  <si>
    <t>5.2.1.b</t>
  </si>
  <si>
    <t>Asegurar que los procedimientos de seguridad de la información soportan los requerimientos del negocio.</t>
  </si>
  <si>
    <t>5.2.1.c</t>
  </si>
  <si>
    <t>Identificar y abordar los requerimientos legales y regulatorios y las obligaciones de seguridad contractuales</t>
  </si>
  <si>
    <t>5.2.1.e</t>
  </si>
  <si>
    <t>Ejecutar revisiones cuando sea necesario, y tomar acciones apropiadamente de acuerdo a los resultados obtenidos.</t>
  </si>
  <si>
    <t>5.2.1.f</t>
  </si>
  <si>
    <t>Mejorar la efectividad del SGSI donde sea requerido</t>
  </si>
  <si>
    <t>5.2.2.a</t>
  </si>
  <si>
    <t>Determinar las competencias necesarias del personal asociado con el SGSI</t>
  </si>
  <si>
    <t>5.2.2.b</t>
  </si>
  <si>
    <t>Proveer capacitación o tomar otras acciones (Ej. Contratar personal capacitado) para satisfacer las necesidades del SGSI</t>
  </si>
  <si>
    <t>5.2.2.d</t>
  </si>
  <si>
    <t>Mantener registros de las capacitaciones, habilidades, educación, experiencia y calificaciones del personal asociado con el SGSI</t>
  </si>
  <si>
    <t>Mantener registros de las capacitaciones, habilidades, educación, habilidades, experiencia y calificaciones del personal asociado con el SGSI</t>
  </si>
  <si>
    <t>7.2.a, 7.2.b, 7.2.c, 7.2.d, 7.2.e, 7.2.f, 7.2.g, 7.2.h, 7.2.i</t>
  </si>
  <si>
    <t>Se debe tener como insumos de la revisión de la dirección los resultados de la auditoría del SGSI, la retroalimentación de las partes interesadas, las técnicas, productos o procedimientos que puedan ser utilizados para mejorar el rendimiento y la efectividad del SGSI, el estado de las acciones correctivas y preventivas, vulnerabilidades o amenazas no gestionadas adecuadamente en el anterior análisis de riesgos, los resultados de las mediciones de efectividad, las acciones definidas de revisiones pasadas, cualquier cambio que pueda afectar el SGSI, y recomendaciones de mejora.</t>
  </si>
  <si>
    <t>7.3.a, 7.3.b, 7.3.c, 7.3.d y 7.3.e</t>
  </si>
  <si>
    <t>El resultado de la revisión de la dirección debe incluir cualquieir decisión y acción relacionada con el mejoramiento de la efectividad del SGSI, actualizaciones del plan de tratamiento y evaluación del riesgo, modificación de procedimientos y controles que afecten la seguridad de la información, recursos requeridos y mejoras a cómo es medida la efectividad de los controles.</t>
  </si>
  <si>
    <t>8.1</t>
  </si>
  <si>
    <t>La organización deberá mejorar continuamente la efectividad del SGSI mediante el uso de la política y objetivos de seguridad de la información, los resultados de auditoría, el análisis de los eventos monitoreados, las acciones correctivas y preventivas y las revisiones de la dirección</t>
  </si>
  <si>
    <t>8.2</t>
  </si>
  <si>
    <t>La organización deberá tomar acciones para eliminar la causa de no conformidades para prevenir su recurrencia. El procedimiento documentado para acciones correctivas debe incluir:
- identificación de no conformidades
- Determinación de las causas de las no conformidades
- Evaluar la necesidad de tomar acciones para evitar que las no conformidades se repitan
- Determinar e implementar las acciones correctivas necesarias
- Registrar los resultados de las acciones tomadas
- Revisar las acciones correctivas tomadas</t>
  </si>
  <si>
    <t>8.3</t>
  </si>
  <si>
    <t>La organización deberá definir acciones para eliminar la causa de potenciales no conformidades para prevenir su ocurrencia. El procedimiento documentado para acciones preventivas debe incluir:
- identificación de no conformidades potenciales y sus causas
- Evaluar la necesidad de tomar acciones para prevenir la ocurrencia de no conformidades
- Determinar e implementar las acciones preventivas necesarias
- Registrar los resultados de las acciones tomadas
- Revisar las acciones preventivas tomadas
Se deben identificar los cambios en los riesgos para determinar las acciones preventivas necesarias.
La priorización de las acciones preventivas deberá ser basada en los resultados de los análisis de riesgos.</t>
  </si>
  <si>
    <t>Nota: Al finalizar los proyectos se tendrá completo el Plan de tratamiento de riesgos</t>
  </si>
  <si>
    <t>Implementación de Requisitos Generales ISO 27001</t>
  </si>
  <si>
    <t>Antes de Proyectos</t>
  </si>
  <si>
    <t>Después de Proyectos</t>
  </si>
  <si>
    <t>Figura A.12.1. Diagrama de Barras del % de implementación de controles por dominio</t>
  </si>
  <si>
    <t>Figura A.12.2. Diagrama de Radar del % de implementación de controles por dominio</t>
  </si>
  <si>
    <t>Tabla A.12.1 Estado general de implementación de controles por dominios</t>
  </si>
  <si>
    <t>Tabla A.12.2. Estado del Cumplimiento de Requisitos Generales ISO 27001</t>
  </si>
  <si>
    <t>Nombre del Documento:</t>
  </si>
  <si>
    <t>Información o datos</t>
  </si>
  <si>
    <t>Nivel de Confidencialidad:</t>
  </si>
  <si>
    <r>
      <t>Confidencial:</t>
    </r>
    <r>
      <rPr>
        <sz val="10"/>
        <color theme="1"/>
        <rFont val="Arial"/>
        <family val="2"/>
      </rPr>
      <t xml:space="preserve"> No debe ser conocido por personal ajeno al proceso de Gestión de Seguridad de la Información. No puede ser distribuído públicamente.</t>
    </r>
  </si>
  <si>
    <t>Servicio</t>
  </si>
  <si>
    <t>Codificación:</t>
  </si>
  <si>
    <t>Versión:</t>
  </si>
  <si>
    <t>1.0</t>
  </si>
  <si>
    <t>Aplicación</t>
  </si>
  <si>
    <t>Fecha de última modificación:</t>
  </si>
  <si>
    <t>Fecha de Creación:</t>
  </si>
  <si>
    <t>Equipo Informático</t>
  </si>
  <si>
    <t>Responsable del documento:</t>
  </si>
  <si>
    <t>Oficial de Seguridad de la Información</t>
  </si>
  <si>
    <t>Dispositivo de Almacenamiento</t>
  </si>
  <si>
    <t>Aprobado por:</t>
  </si>
  <si>
    <t>Comité de Seguridad de la Información</t>
  </si>
  <si>
    <t>Suministro</t>
  </si>
  <si>
    <t>R-GSI-005</t>
  </si>
  <si>
    <t>Plan de Tratamiento de Riesgos</t>
  </si>
  <si>
    <t>Permitirá separar de forma efectiva los segmentos críticos de la red de datos para evitra accesos no autorizados y permitirá definir granularmente accesos en la red y a los servicios de acuerdo a la política de control de acceso de la organización. Entre las principales subredes planeadas está una MZ (Zona Militarizada) de Servidores DB, la creación de un ambiente exclusivo para desarrollo de software, una subred para los terceros que deban trabajar dentro de la empresa y una subred con acceso a Internet para clientes en los almacenes de la empresa.</t>
  </si>
  <si>
    <t>Gerente de Redes y Telecomunicaciones</t>
  </si>
  <si>
    <t>Jefatura de Seguridad Informática</t>
  </si>
  <si>
    <t>Largo Plazo (&lt; 3 años)</t>
  </si>
  <si>
    <t>Mediano Plazo (&lt; 1 año)</t>
  </si>
  <si>
    <t>Gerente de Soporte a Usuarios</t>
  </si>
  <si>
    <t>Corto plazo (&lt; 3 meses)</t>
  </si>
  <si>
    <t>Inclusión de herramientas, políticas y procedimientos para realizar borrado seguro de información cuando se requiera. Permitirá reducir el riesgo de pérdida de información en la entrega de equipos (PC, medios removibles, etc) a terceros para mantenimiento, cambio o destrucción.</t>
  </si>
  <si>
    <t>Proyecto para la implementación de la herramienta de cifrado de discos duros de portátiles junto con los procedimientos de soporte y recuperación requeridos. Permitirá reducir el riesgo de pérdida de información ante el robo o la pérdida de equipos portátiles.</t>
  </si>
  <si>
    <t>Gerencia de Seguridad de la Información</t>
  </si>
  <si>
    <t>Inclusión de una herramienta para la gestión de dispositivos móviles que proporcione capacidades de control a distancia, instalación de software, borrado seguro remoto de información (remote wipe), cifrado en la transmisión de datos, entre otras, que permita mitigar los riesgos asociados con el acceso a información de la empresa desde dispositivos móviles (laborales y personales - BYOD).</t>
  </si>
  <si>
    <t>Gerencia de Infraestructura Base</t>
  </si>
  <si>
    <t>Inclusión en el perímetro de una herramienta para la prevensión de intrusiones (IPS) y una herramienta para el filtrado de ataques a los servicios web (WAF - Web Application Firewall) para agregar 2 capas adicionales de protección en el perímetro y prevenir ataques que un Firewall estándar no está en capacidad de detectar o contener.</t>
  </si>
  <si>
    <t>Inclusión de un sistema de gestión centralizada de identidades (Herramienta de IDM - Identity Management) para optimizar y automatizar el proceso de creación, modificación y eliminación de usuarios en los sistemas de información, reduciendo al mínimo el riesgo de error humano y el tiempo requerido para efectuar estos procedimientos. Incluye así mismo la modificación en los procesos y procedimientos asociados.</t>
  </si>
  <si>
    <t>Inclusión de un sistema de prevensión de pérdida de datos sensibles de la organización (Herramienta DLP - Data loss Prevention) que analizará y tomará desiciones ante movimientos sospechosos de datos o información hacia fuera de la organización.</t>
  </si>
  <si>
    <t>Aumento del control de acceso a los recursos de la red cableada mediante la inclusión de un sistema NAC (Network Access Control) que permitirá optimizar el procedimiento de acceso a la red inalámbrica y cableada, garantizando que se mantendrán al mínimo posible los accesos no autorizados.</t>
  </si>
  <si>
    <t>Renovación y actualización del curso virtual, definición e implementación de la metodología de concientización al personal (incluye terceros). Adicionalmente incluye la planificación y el diseño de capacitaciones presenciales a la medida del grupo de trabajo objetivo (aplica para grupos de trabajo críticos).</t>
  </si>
  <si>
    <t>Dirección de Infraestructura</t>
  </si>
  <si>
    <t>Inclusión de una herramienta para la recolección y correlación de eventos de seguridad, errores, etc, para optimizar los procedimientos de Monitoreo de eventos de SI y detectar de forma temprana posibles incidentes o vulneraciones a la seguridad de la empresa.</t>
  </si>
  <si>
    <t>El proyecto contempla una consultoría para analizar, optimizar y corregir algunos aspectos puntuales de la herramienta que actualmente la empresa tiene implementada para el monitoreo de accesos a bases de datos. Con este proyecto se mejorará la calidad de los informes generados y se permitirá dar mayor veracidad a los hallazgos e incidentes reportados a la dirección.</t>
  </si>
  <si>
    <t>Inclusión de una herramienta que permitirá almacenar contraseñas de forma segura (cifrada en varias partes) y adicionalmente permitirá registrar las acciones realizadas por los administradores de los sistemas de información y por los administradores de la infraestructura.</t>
  </si>
  <si>
    <t>Este proyecto permitirá contar con Herramientas y procedimientos para realizar Análisis de vulnerabilidades internos y pruebas de penetración controladas para detectar de forma temprana posibles vulnerabilidades o riesgos de alto impacto y definir planes de mitigación de forma oportuna y proactiva.</t>
  </si>
  <si>
    <t>Este proyecto contempla la contratación de un datacenter alterno que permitirá establecer un DRP completo. Así mismo contempla una consultoría para el diseño, implementación y pruebas del Plan de Continuidad de Negocio de la empresa.</t>
  </si>
  <si>
    <t>Inclusión de herramientas complementarias al módulo básico de Antivirus y Antispyware corporativo, entre las que se destacan el control de dispositivos USB y una herramienta de prevensión de intrusiones a nivel de Host (HIPS).</t>
  </si>
  <si>
    <t>Requerimientos Generales, Dominios, Objetivos de Control y Controles ISO 27001 e ISO 27002</t>
  </si>
  <si>
    <t>Impacto de los Proyectos en la implementación de Requerimientos, Dominios, Objetivos de Control y Controles ISO 27001 e ISO 27002</t>
  </si>
  <si>
    <t>Controles incluyendo aumento de eficacia por los Proyectos</t>
  </si>
  <si>
    <t>Sin Incluir Proyectos (Extraído del análisis de riesgos)</t>
  </si>
  <si>
    <t>Incluyendo Proyectos</t>
  </si>
  <si>
    <t>A.14.1.3. Desarrollo e implantación de planes de continuidad que incluyan la seguridad de la información
(Reductor de impacto)</t>
  </si>
  <si>
    <t>A.11.4.6. Control de la conexión a la red
(Reductor de frecuencia de ocurrencia)</t>
  </si>
  <si>
    <t>Tabla A.12.3. Modificación del Riesgo Residual por la implementación de los Proyectos</t>
  </si>
  <si>
    <t>Gran total Riesgo Residual</t>
  </si>
  <si>
    <t>PARTE 1. RELACIÓN DE PROYECTOS DE SEGURIDAD DE LA INFORMACIÓN A CORTO, MEDIANO Y LARGO PLAZO</t>
  </si>
  <si>
    <t>PARTE 2. MODIFICACIÓN DEL % DE IMPLEMENTACIÓN DE REQUERIMIENTOS GENERALES Y CONTROLES ISO 27001 Y 27002</t>
  </si>
  <si>
    <t>PARTE 3. MODIFICACIÓN DEL RIESGO RESIDUAL CON LA IMPLEMENTACIÓN DE PROYECTOS</t>
  </si>
  <si>
    <t>GRAN TOTAL RIESGO RESIDUAL (Sin Proyectos)</t>
  </si>
  <si>
    <t>GRAN TOTAL RIESGO RESIDUAL (Incluyendo Proyectos)</t>
  </si>
  <si>
    <t>PARTE 4. TABLAS RESUMEN Y DIAGRAMAS DE MODIFICACIÓN DE DOMINIOS ISO 27002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</si>
</sst>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1]"/>
    <numFmt numFmtId="165" formatCode="[$$-409]#,##0"/>
    <numFmt numFmtId="166" formatCode="#,##0.0\ [$€-1]"/>
  </numFmts>
  <fonts count="33" x14ac:knownFonts="1">
    <font>
      <sz val="11"/>
      <color theme="1"/>
      <name val="Perpetua"/>
      <family val="2"/>
      <scheme val="minor"/>
    </font>
    <font>
      <b/>
      <sz val="24"/>
      <color theme="1"/>
      <name val="Perpetua"/>
      <family val="2"/>
      <scheme val="minor"/>
    </font>
    <font>
      <sz val="11"/>
      <color theme="0"/>
      <name val="Perpetua"/>
      <family val="2"/>
      <scheme val="minor"/>
    </font>
    <font>
      <sz val="11"/>
      <color theme="1"/>
      <name val="Perpetua"/>
      <family val="2"/>
      <scheme val="minor"/>
    </font>
    <font>
      <sz val="10"/>
      <name val="Arial"/>
      <family val="2"/>
    </font>
    <font>
      <u/>
      <sz val="10"/>
      <color indexed="12"/>
      <name val="Arial"/>
      <family val="2"/>
    </font>
    <font>
      <sz val="8"/>
      <name val="Arial"/>
      <family val="2"/>
    </font>
    <font>
      <b/>
      <sz val="8"/>
      <name val="Arial"/>
      <family val="2"/>
    </font>
    <font>
      <b/>
      <sz val="8"/>
      <color theme="0"/>
      <name val="Arial"/>
      <family val="2"/>
    </font>
    <font>
      <sz val="8"/>
      <color theme="1"/>
      <name val="Arial"/>
      <family val="2"/>
    </font>
    <font>
      <b/>
      <sz val="8"/>
      <color theme="1"/>
      <name val="Arial"/>
      <family val="2"/>
    </font>
    <font>
      <u/>
      <sz val="8"/>
      <color theme="1"/>
      <name val="Arial"/>
      <family val="2"/>
    </font>
    <font>
      <b/>
      <sz val="11"/>
      <color theme="1"/>
      <name val="Perpetua"/>
      <family val="2"/>
      <scheme val="minor"/>
    </font>
    <font>
      <b/>
      <sz val="11"/>
      <color theme="1"/>
      <name val="Perpetua"/>
      <family val="1"/>
      <scheme val="minor"/>
    </font>
    <font>
      <b/>
      <sz val="14"/>
      <color theme="1"/>
      <name val="Arial"/>
      <family val="2"/>
    </font>
    <font>
      <sz val="9"/>
      <color theme="1"/>
      <name val="Arial"/>
      <family val="2"/>
    </font>
    <font>
      <sz val="10"/>
      <color theme="1"/>
      <name val="Arial"/>
      <family val="2"/>
    </font>
    <font>
      <b/>
      <sz val="8"/>
      <color theme="0"/>
      <name val="Perpetua"/>
      <family val="2"/>
      <scheme val="minor"/>
    </font>
    <font>
      <b/>
      <sz val="10"/>
      <color theme="0"/>
      <name val="Perpetua"/>
      <family val="2"/>
      <scheme val="minor"/>
    </font>
    <font>
      <sz val="8"/>
      <color theme="1"/>
      <name val="Perpetua"/>
      <family val="2"/>
      <scheme val="minor"/>
    </font>
    <font>
      <sz val="8"/>
      <color theme="0"/>
      <name val="Arial"/>
      <family val="2"/>
    </font>
    <font>
      <b/>
      <sz val="8"/>
      <name val="Perpetua"/>
      <family val="2"/>
      <scheme val="minor"/>
    </font>
    <font>
      <sz val="8"/>
      <color rgb="FF000000"/>
      <name val="Arial"/>
      <family val="2"/>
    </font>
    <font>
      <sz val="9"/>
      <color rgb="FF000000"/>
      <name val="Perpetua"/>
      <family val="2"/>
      <scheme val="minor"/>
    </font>
    <font>
      <sz val="12"/>
      <name val="Times New Roman"/>
      <family val="1"/>
    </font>
    <font>
      <b/>
      <sz val="10"/>
      <color theme="0"/>
      <name val="Arial"/>
      <family val="2"/>
    </font>
    <font>
      <b/>
      <sz val="11"/>
      <color theme="0"/>
      <name val="Perpetua"/>
      <family val="1"/>
      <scheme val="minor"/>
    </font>
    <font>
      <b/>
      <sz val="10"/>
      <color theme="1"/>
      <name val="Arial"/>
      <family val="2"/>
    </font>
    <font>
      <b/>
      <sz val="11"/>
      <color theme="1"/>
      <name val="Arial"/>
      <family val="2"/>
    </font>
    <font>
      <sz val="10"/>
      <color rgb="FFFFFFFF"/>
      <name val="Arial"/>
      <family val="2"/>
    </font>
    <font>
      <sz val="10"/>
      <color theme="0"/>
      <name val="Arial"/>
      <family val="2"/>
    </font>
    <font>
      <b/>
      <sz val="9"/>
      <color theme="1"/>
      <name val="Perpetua"/>
      <family val="1"/>
      <scheme val="minor"/>
    </font>
    <font>
      <b/>
      <sz val="10"/>
      <name val="Arial"/>
      <family val="2"/>
    </font>
  </fonts>
  <fills count="23">
    <fill>
      <patternFill patternType="none"/>
    </fill>
    <fill>
      <patternFill patternType="gray125"/>
    </fill>
    <fill>
      <patternFill patternType="solid">
        <fgColor theme="5" tint="0.749992370372631"/>
        <bgColor indexed="65"/>
      </patternFill>
    </fill>
    <fill>
      <patternFill patternType="solid">
        <fgColor theme="5"/>
        <bgColor auto="1"/>
      </patternFill>
    </fill>
    <fill>
      <patternFill patternType="solid">
        <fgColor rgb="FF336699"/>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69A12B"/>
        <bgColor indexed="64"/>
      </patternFill>
    </fill>
    <fill>
      <patternFill patternType="solid">
        <fgColor rgb="FFB8E08C"/>
        <bgColor indexed="64"/>
      </patternFill>
    </fill>
    <fill>
      <patternFill patternType="solid">
        <fgColor theme="3"/>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499984740745262"/>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4F81BD"/>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theme="0"/>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indexed="64"/>
      </left>
      <right/>
      <top/>
      <bottom/>
      <diagonal/>
    </border>
    <border>
      <left/>
      <right style="medium">
        <color indexed="64"/>
      </right>
      <top/>
      <bottom/>
      <diagonal/>
    </border>
    <border>
      <left style="medium">
        <color indexed="64"/>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style="medium">
        <color theme="0"/>
      </left>
      <right style="medium">
        <color theme="0"/>
      </right>
      <top style="medium">
        <color theme="0"/>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theme="0"/>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0" fontId="1" fillId="2" borderId="0"/>
    <xf numFmtId="0" fontId="2" fillId="3" borderId="0"/>
    <xf numFmtId="0" fontId="3" fillId="0" borderId="0"/>
    <xf numFmtId="0" fontId="4" fillId="0" borderId="0"/>
    <xf numFmtId="0" fontId="5"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3" fillId="0" borderId="0"/>
    <xf numFmtId="0" fontId="24" fillId="0" borderId="0" applyBorder="0"/>
    <xf numFmtId="0" fontId="24" fillId="0" borderId="0" applyBorder="0"/>
    <xf numFmtId="0" fontId="24" fillId="0" borderId="0" applyBorder="0"/>
    <xf numFmtId="0" fontId="24" fillId="0" borderId="0" applyBorder="0"/>
    <xf numFmtId="0" fontId="24" fillId="0" borderId="0" applyBorder="0"/>
    <xf numFmtId="0" fontId="24" fillId="0" borderId="0" applyBorder="0"/>
    <xf numFmtId="0" fontId="24" fillId="0" borderId="0" applyBorder="0"/>
  </cellStyleXfs>
  <cellXfs count="131">
    <xf numFmtId="0" fontId="0" fillId="0" borderId="0" xfId="0"/>
    <xf numFmtId="0" fontId="0" fillId="0" borderId="0" xfId="0" applyAlignment="1">
      <alignment wrapText="1"/>
    </xf>
    <xf numFmtId="0" fontId="6" fillId="0" borderId="1" xfId="4" applyFont="1" applyBorder="1" applyAlignment="1">
      <alignment horizontal="center" vertical="center" wrapText="1"/>
    </xf>
    <xf numFmtId="0" fontId="8" fillId="4" borderId="1" xfId="4"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1" xfId="4" applyFont="1" applyBorder="1" applyAlignment="1">
      <alignment horizontal="left" vertical="center" wrapText="1"/>
    </xf>
    <xf numFmtId="0" fontId="6" fillId="0" borderId="1" xfId="4" applyFont="1" applyBorder="1" applyAlignment="1">
      <alignment horizontal="left" vertical="top" wrapText="1"/>
    </xf>
    <xf numFmtId="0" fontId="6" fillId="8" borderId="1" xfId="0" applyFont="1" applyFill="1" applyBorder="1" applyAlignment="1">
      <alignment horizontal="center" vertical="center" wrapText="1"/>
    </xf>
    <xf numFmtId="0" fontId="6" fillId="8" borderId="1" xfId="4" applyFont="1" applyFill="1" applyBorder="1" applyAlignment="1">
      <alignment horizontal="center" vertical="center" wrapText="1"/>
    </xf>
    <xf numFmtId="0" fontId="7" fillId="7" borderId="1" xfId="4"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0" fillId="0" borderId="0" xfId="0" applyFill="1" applyAlignment="1">
      <alignment horizontal="left"/>
    </xf>
    <xf numFmtId="0" fontId="7" fillId="7"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7" borderId="1" xfId="4" applyFont="1" applyFill="1" applyBorder="1" applyAlignment="1" applyProtection="1">
      <alignment horizontal="left" wrapText="1"/>
      <protection locked="0"/>
    </xf>
    <xf numFmtId="0" fontId="6" fillId="8" borderId="1" xfId="0" applyFont="1" applyFill="1" applyBorder="1" applyAlignment="1">
      <alignment horizontal="left" vertical="center" wrapText="1"/>
    </xf>
    <xf numFmtId="0" fontId="6" fillId="8" borderId="1" xfId="0" applyFont="1" applyFill="1" applyBorder="1" applyAlignment="1">
      <alignment horizontal="left" vertical="top" wrapText="1"/>
    </xf>
    <xf numFmtId="0" fontId="10"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9" fontId="10" fillId="6" borderId="1" xfId="4" applyNumberFormat="1" applyFont="1" applyFill="1" applyBorder="1" applyAlignment="1">
      <alignment horizontal="center" vertical="center" wrapText="1"/>
    </xf>
    <xf numFmtId="9" fontId="0" fillId="0" borderId="0" xfId="0" applyNumberFormat="1"/>
    <xf numFmtId="0" fontId="0" fillId="0" borderId="0" xfId="0" applyAlignment="1">
      <alignment horizontal="left"/>
    </xf>
    <xf numFmtId="0" fontId="12" fillId="0" borderId="0" xfId="0" applyFont="1"/>
    <xf numFmtId="0" fontId="6" fillId="8" borderId="1" xfId="4" applyFont="1" applyFill="1" applyBorder="1" applyAlignment="1">
      <alignment horizontal="left" vertical="center" wrapText="1"/>
    </xf>
    <xf numFmtId="0" fontId="6" fillId="8" borderId="1" xfId="4"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0" xfId="0" applyFont="1"/>
    <xf numFmtId="0" fontId="16" fillId="0" borderId="0" xfId="0" applyFont="1"/>
    <xf numFmtId="0" fontId="7" fillId="10" borderId="1" xfId="4" applyFont="1" applyFill="1" applyBorder="1" applyAlignment="1">
      <alignment horizontal="center" vertical="center" wrapText="1"/>
    </xf>
    <xf numFmtId="0" fontId="14" fillId="0" borderId="0" xfId="0" applyFont="1" applyAlignment="1">
      <alignment horizontal="center" vertical="center" wrapText="1"/>
    </xf>
    <xf numFmtId="0" fontId="19" fillId="0" borderId="0" xfId="8" applyFont="1"/>
    <xf numFmtId="0" fontId="19" fillId="0" borderId="0" xfId="8" applyFont="1" applyAlignment="1">
      <alignment horizontal="center" vertical="center"/>
    </xf>
    <xf numFmtId="164" fontId="20" fillId="12" borderId="18" xfId="8" applyNumberFormat="1" applyFont="1" applyFill="1" applyBorder="1" applyAlignment="1">
      <alignment horizontal="center" vertical="center" wrapText="1"/>
    </xf>
    <xf numFmtId="0" fontId="22" fillId="14" borderId="18" xfId="8" applyFont="1" applyFill="1" applyBorder="1" applyAlignment="1">
      <alignment horizontal="center" vertical="center" wrapText="1"/>
    </xf>
    <xf numFmtId="165" fontId="22" fillId="7" borderId="18" xfId="8" applyNumberFormat="1" applyFont="1" applyFill="1" applyBorder="1" applyAlignment="1">
      <alignment horizontal="center" vertical="center" wrapText="1"/>
    </xf>
    <xf numFmtId="0" fontId="20" fillId="16" borderId="6" xfId="8" applyFont="1" applyFill="1" applyBorder="1" applyAlignment="1">
      <alignment horizontal="center" vertical="center" wrapText="1"/>
    </xf>
    <xf numFmtId="9" fontId="20" fillId="17" borderId="23" xfId="8" applyNumberFormat="1" applyFont="1" applyFill="1" applyBorder="1" applyAlignment="1">
      <alignment horizontal="center" vertical="center" wrapText="1"/>
    </xf>
    <xf numFmtId="9" fontId="20" fillId="16" borderId="12" xfId="8" applyNumberFormat="1" applyFont="1" applyFill="1" applyBorder="1" applyAlignment="1">
      <alignment horizontal="center" vertical="center" wrapText="1"/>
    </xf>
    <xf numFmtId="9" fontId="20" fillId="17" borderId="24" xfId="8" applyNumberFormat="1" applyFont="1" applyFill="1" applyBorder="1" applyAlignment="1">
      <alignment horizontal="center" vertical="center" wrapText="1"/>
    </xf>
    <xf numFmtId="0" fontId="20" fillId="16" borderId="12" xfId="8" applyFont="1" applyFill="1" applyBorder="1" applyAlignment="1">
      <alignment horizontal="center" vertical="center" wrapText="1"/>
    </xf>
    <xf numFmtId="0" fontId="6" fillId="18" borderId="25" xfId="8" applyFont="1" applyFill="1" applyBorder="1" applyAlignment="1">
      <alignment horizontal="center" vertical="center" wrapText="1"/>
    </xf>
    <xf numFmtId="165" fontId="8" fillId="19" borderId="18" xfId="8" applyNumberFormat="1" applyFont="1" applyFill="1" applyBorder="1" applyAlignment="1">
      <alignment horizontal="center" vertical="center" wrapText="1"/>
    </xf>
    <xf numFmtId="0" fontId="19" fillId="0" borderId="0" xfId="8" applyFont="1" applyAlignment="1">
      <alignment horizontal="left" vertical="center" wrapText="1"/>
    </xf>
    <xf numFmtId="0" fontId="16" fillId="0" borderId="0" xfId="0" applyFont="1" applyAlignment="1">
      <alignment horizontal="center" vertical="center" wrapText="1"/>
    </xf>
    <xf numFmtId="0" fontId="25" fillId="4"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13" fillId="16" borderId="1" xfId="0" applyNumberFormat="1" applyFont="1" applyFill="1" applyBorder="1" applyAlignment="1">
      <alignment horizontal="center" vertical="center"/>
    </xf>
    <xf numFmtId="9" fontId="13" fillId="20" borderId="1" xfId="0" applyNumberFormat="1" applyFont="1" applyFill="1" applyBorder="1" applyAlignment="1">
      <alignment horizontal="center" vertical="center"/>
    </xf>
    <xf numFmtId="0" fontId="28" fillId="0" borderId="0" xfId="0" applyFont="1"/>
    <xf numFmtId="0" fontId="30" fillId="0" borderId="0" xfId="0" applyFont="1"/>
    <xf numFmtId="0" fontId="29" fillId="21" borderId="1" xfId="0" applyFont="1" applyFill="1" applyBorder="1" applyAlignment="1">
      <alignment horizontal="left" vertical="center" wrapText="1"/>
    </xf>
    <xf numFmtId="0" fontId="0" fillId="0" borderId="0" xfId="0" applyAlignment="1">
      <alignment horizontal="center" vertical="center"/>
    </xf>
    <xf numFmtId="0" fontId="29" fillId="21" borderId="1" xfId="0" applyFont="1" applyFill="1" applyBorder="1" applyAlignment="1">
      <alignment vertical="center" wrapText="1"/>
    </xf>
    <xf numFmtId="0" fontId="29" fillId="21" borderId="1" xfId="0" applyFont="1" applyFill="1" applyBorder="1" applyAlignment="1">
      <alignment vertical="center"/>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0" fontId="15" fillId="0" borderId="1" xfId="0" applyFont="1" applyBorder="1" applyAlignment="1">
      <alignment horizontal="center" vertical="center" wrapText="1"/>
    </xf>
    <xf numFmtId="165"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165" fontId="21" fillId="16" borderId="26" xfId="8" applyNumberFormat="1" applyFont="1" applyFill="1" applyBorder="1" applyAlignment="1">
      <alignment horizontal="center" vertical="center" wrapText="1"/>
    </xf>
    <xf numFmtId="165" fontId="21" fillId="7" borderId="26" xfId="8" applyNumberFormat="1" applyFont="1" applyFill="1" applyBorder="1" applyAlignment="1">
      <alignment horizontal="center" vertical="center" wrapText="1"/>
    </xf>
    <xf numFmtId="165" fontId="13" fillId="20" borderId="1" xfId="0" applyNumberFormat="1" applyFont="1" applyFill="1" applyBorder="1" applyAlignment="1">
      <alignment horizontal="center" vertical="center"/>
    </xf>
    <xf numFmtId="165" fontId="13" fillId="16" borderId="1" xfId="0" applyNumberFormat="1" applyFont="1" applyFill="1" applyBorder="1" applyAlignment="1">
      <alignment horizontal="center" vertical="center"/>
    </xf>
    <xf numFmtId="166" fontId="21" fillId="7" borderId="26" xfId="8" applyNumberFormat="1" applyFont="1" applyFill="1" applyBorder="1" applyAlignment="1">
      <alignment horizontal="center" vertical="center" wrapText="1"/>
    </xf>
    <xf numFmtId="166" fontId="21" fillId="16" borderId="26" xfId="8" applyNumberFormat="1" applyFont="1" applyFill="1" applyBorder="1" applyAlignment="1">
      <alignment horizontal="center" vertical="center" wrapText="1"/>
    </xf>
    <xf numFmtId="0" fontId="27" fillId="0" borderId="28" xfId="0" applyFont="1" applyBorder="1" applyAlignment="1">
      <alignment horizontal="left" wrapText="1"/>
    </xf>
    <xf numFmtId="0" fontId="2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top" wrapText="1"/>
    </xf>
    <xf numFmtId="14" fontId="16" fillId="0" borderId="1" xfId="0" applyNumberFormat="1" applyFont="1" applyBorder="1" applyAlignment="1">
      <alignment horizontal="center" vertical="center" wrapText="1"/>
    </xf>
    <xf numFmtId="0" fontId="8" fillId="9" borderId="1" xfId="4" applyFont="1" applyFill="1" applyBorder="1" applyAlignment="1">
      <alignment horizontal="center" vertical="center" wrapText="1"/>
    </xf>
    <xf numFmtId="0" fontId="8" fillId="5" borderId="1" xfId="4" applyFont="1" applyFill="1" applyBorder="1" applyAlignment="1">
      <alignment horizontal="center" vertical="center" wrapText="1"/>
    </xf>
    <xf numFmtId="0" fontId="8" fillId="5" borderId="1" xfId="4" applyFont="1" applyFill="1" applyBorder="1" applyAlignment="1">
      <alignment horizontal="left" vertical="center" wrapText="1"/>
    </xf>
    <xf numFmtId="0" fontId="23" fillId="13" borderId="6" xfId="8" applyFont="1" applyFill="1" applyBorder="1" applyAlignment="1">
      <alignment horizontal="center" vertical="center" wrapText="1"/>
    </xf>
    <xf numFmtId="0" fontId="23" fillId="13" borderId="7" xfId="8" applyFont="1" applyFill="1" applyBorder="1" applyAlignment="1">
      <alignment horizontal="center" vertical="center" wrapText="1"/>
    </xf>
    <xf numFmtId="0" fontId="23" fillId="13" borderId="12" xfId="8" applyFont="1" applyFill="1" applyBorder="1" applyAlignment="1">
      <alignment horizontal="center" vertical="center" wrapText="1"/>
    </xf>
    <xf numFmtId="0" fontId="23" fillId="13" borderId="13" xfId="8" applyFont="1" applyFill="1" applyBorder="1" applyAlignment="1">
      <alignment horizontal="center" vertical="center" wrapText="1"/>
    </xf>
    <xf numFmtId="165" fontId="22" fillId="15" borderId="19" xfId="8" applyNumberFormat="1" applyFont="1" applyFill="1" applyBorder="1" applyAlignment="1">
      <alignment horizontal="center" vertical="center"/>
    </xf>
    <xf numFmtId="165" fontId="22" fillId="15" borderId="20" xfId="8" applyNumberFormat="1" applyFont="1" applyFill="1" applyBorder="1" applyAlignment="1">
      <alignment horizontal="center" vertical="center"/>
    </xf>
    <xf numFmtId="0" fontId="31" fillId="16" borderId="7" xfId="8" applyFont="1" applyFill="1" applyBorder="1" applyAlignment="1">
      <alignment horizontal="center" vertical="center" wrapText="1"/>
    </xf>
    <xf numFmtId="0" fontId="31" fillId="16" borderId="0" xfId="8" applyFont="1" applyFill="1" applyAlignment="1">
      <alignment horizontal="center" vertical="center" wrapText="1"/>
    </xf>
    <xf numFmtId="0" fontId="31" fillId="22" borderId="7" xfId="8" applyFont="1" applyFill="1" applyBorder="1" applyAlignment="1">
      <alignment horizontal="center" wrapText="1"/>
    </xf>
    <xf numFmtId="0" fontId="31" fillId="22" borderId="0" xfId="8" applyFont="1" applyFill="1" applyAlignment="1">
      <alignment horizontal="center" wrapText="1"/>
    </xf>
    <xf numFmtId="0" fontId="17" fillId="11" borderId="7" xfId="8" applyFont="1" applyFill="1" applyBorder="1" applyAlignment="1">
      <alignment horizontal="center" vertical="center" wrapText="1"/>
    </xf>
    <xf numFmtId="0" fontId="17" fillId="11" borderId="27" xfId="8" applyFont="1" applyFill="1" applyBorder="1" applyAlignment="1">
      <alignment horizontal="center" vertical="center" wrapText="1"/>
    </xf>
    <xf numFmtId="165" fontId="22" fillId="15" borderId="21" xfId="8" applyNumberFormat="1" applyFont="1" applyFill="1" applyBorder="1" applyAlignment="1">
      <alignment horizontal="center" vertical="center"/>
    </xf>
    <xf numFmtId="165" fontId="22" fillId="15" borderId="22" xfId="8" applyNumberFormat="1" applyFont="1" applyFill="1" applyBorder="1" applyAlignment="1">
      <alignment horizontal="center" vertical="center"/>
    </xf>
    <xf numFmtId="165" fontId="22" fillId="15" borderId="16" xfId="8" applyNumberFormat="1" applyFont="1" applyFill="1" applyBorder="1" applyAlignment="1">
      <alignment horizontal="center" vertical="center"/>
    </xf>
    <xf numFmtId="165" fontId="22" fillId="15" borderId="15" xfId="8" applyNumberFormat="1" applyFont="1" applyFill="1" applyBorder="1" applyAlignment="1">
      <alignment horizontal="center" vertical="center"/>
    </xf>
    <xf numFmtId="164" fontId="20" fillId="12" borderId="16" xfId="8" applyNumberFormat="1" applyFont="1" applyFill="1" applyBorder="1" applyAlignment="1">
      <alignment horizontal="center" vertical="center"/>
    </xf>
    <xf numFmtId="164" fontId="20" fillId="12" borderId="15" xfId="8" applyNumberFormat="1" applyFont="1" applyFill="1" applyBorder="1" applyAlignment="1">
      <alignment horizontal="center" vertical="center"/>
    </xf>
    <xf numFmtId="0" fontId="7" fillId="13" borderId="17" xfId="8" applyFont="1" applyFill="1" applyBorder="1" applyAlignment="1">
      <alignment horizontal="center" vertical="center" wrapText="1"/>
    </xf>
    <xf numFmtId="0" fontId="7" fillId="13" borderId="12" xfId="8" applyFont="1" applyFill="1" applyBorder="1" applyAlignment="1">
      <alignment horizontal="center" vertical="center" wrapText="1"/>
    </xf>
    <xf numFmtId="164" fontId="20" fillId="12" borderId="7" xfId="8" applyNumberFormat="1" applyFont="1" applyFill="1" applyBorder="1" applyAlignment="1">
      <alignment horizontal="center" vertical="center" wrapText="1"/>
    </xf>
    <xf numFmtId="164" fontId="20" fillId="12" borderId="5" xfId="8" applyNumberFormat="1" applyFont="1" applyFill="1" applyBorder="1" applyAlignment="1">
      <alignment horizontal="center" vertical="center" wrapText="1"/>
    </xf>
    <xf numFmtId="0" fontId="18" fillId="11" borderId="6" xfId="8" applyFont="1" applyFill="1" applyBorder="1" applyAlignment="1">
      <alignment horizontal="center" vertical="center" wrapText="1"/>
    </xf>
    <xf numFmtId="0" fontId="18" fillId="11" borderId="7" xfId="8" applyFont="1" applyFill="1" applyBorder="1" applyAlignment="1">
      <alignment horizontal="center" vertical="center" wrapText="1"/>
    </xf>
    <xf numFmtId="0" fontId="18" fillId="11" borderId="12" xfId="8" applyFont="1" applyFill="1" applyBorder="1" applyAlignment="1">
      <alignment horizontal="center" vertical="center" wrapText="1"/>
    </xf>
    <xf numFmtId="0" fontId="18" fillId="11" borderId="13" xfId="8" applyFont="1" applyFill="1" applyBorder="1" applyAlignment="1">
      <alignment horizontal="center" vertical="center" wrapText="1"/>
    </xf>
    <xf numFmtId="0" fontId="18" fillId="11" borderId="5" xfId="8" applyFont="1" applyFill="1" applyBorder="1" applyAlignment="1">
      <alignment horizontal="center" vertical="center" wrapText="1"/>
    </xf>
    <xf numFmtId="0" fontId="18" fillId="11" borderId="11" xfId="8" applyFont="1" applyFill="1" applyBorder="1" applyAlignment="1">
      <alignment horizontal="center" vertical="center" wrapText="1"/>
    </xf>
    <xf numFmtId="164" fontId="20" fillId="12" borderId="14" xfId="8" applyNumberFormat="1" applyFont="1" applyFill="1" applyBorder="1" applyAlignment="1">
      <alignment horizontal="center" vertical="center"/>
    </xf>
    <xf numFmtId="0" fontId="27" fillId="0" borderId="2" xfId="8" applyFont="1" applyBorder="1" applyAlignment="1">
      <alignment horizontal="left" vertical="center" wrapText="1"/>
    </xf>
    <xf numFmtId="0" fontId="27" fillId="0" borderId="3" xfId="8" applyFont="1" applyBorder="1" applyAlignment="1">
      <alignment horizontal="left" vertical="center" wrapText="1"/>
    </xf>
    <xf numFmtId="0" fontId="27" fillId="0" borderId="8" xfId="8" applyFont="1" applyBorder="1" applyAlignment="1">
      <alignment horizontal="left" vertical="center" wrapText="1"/>
    </xf>
    <xf numFmtId="0" fontId="27" fillId="0" borderId="9" xfId="8" applyFont="1" applyBorder="1" applyAlignment="1">
      <alignment horizontal="left" vertical="center" wrapText="1"/>
    </xf>
    <xf numFmtId="0" fontId="17" fillId="11" borderId="4" xfId="8" applyFont="1" applyFill="1" applyBorder="1" applyAlignment="1">
      <alignment horizontal="center" vertical="center" wrapText="1"/>
    </xf>
    <xf numFmtId="0" fontId="17" fillId="11" borderId="5" xfId="8" applyFont="1" applyFill="1" applyBorder="1" applyAlignment="1">
      <alignment horizontal="center" vertical="center" wrapText="1"/>
    </xf>
    <xf numFmtId="0" fontId="17" fillId="11" borderId="10" xfId="8" applyFont="1" applyFill="1" applyBorder="1" applyAlignment="1">
      <alignment horizontal="center" vertical="center" wrapText="1"/>
    </xf>
    <xf numFmtId="0" fontId="17" fillId="11" borderId="11" xfId="8" applyFont="1" applyFill="1" applyBorder="1" applyAlignment="1">
      <alignment horizontal="center" vertical="center" wrapText="1"/>
    </xf>
    <xf numFmtId="0" fontId="7" fillId="7" borderId="1" xfId="0" applyFont="1" applyFill="1" applyBorder="1" applyAlignment="1">
      <alignment horizontal="center" vertical="center" wrapText="1"/>
    </xf>
    <xf numFmtId="0" fontId="32" fillId="0" borderId="0" xfId="0" applyFont="1" applyFill="1" applyAlignment="1">
      <alignment horizontal="left" vertical="center" wrapText="1"/>
    </xf>
    <xf numFmtId="0" fontId="27" fillId="0" borderId="28" xfId="0" applyFont="1" applyBorder="1" applyAlignment="1">
      <alignment horizontal="center" wrapText="1"/>
    </xf>
    <xf numFmtId="9" fontId="10" fillId="6" borderId="29" xfId="4" applyNumberFormat="1" applyFont="1" applyFill="1" applyBorder="1" applyAlignment="1">
      <alignment horizontal="center" vertical="center" wrapText="1"/>
    </xf>
    <xf numFmtId="9" fontId="10" fillId="6" borderId="30" xfId="4" applyNumberFormat="1" applyFont="1" applyFill="1" applyBorder="1" applyAlignment="1">
      <alignment horizontal="center" vertical="center" wrapText="1"/>
    </xf>
    <xf numFmtId="0" fontId="8" fillId="4" borderId="31" xfId="4" applyFont="1" applyFill="1" applyBorder="1" applyAlignment="1">
      <alignment horizontal="center" vertical="center" wrapText="1"/>
    </xf>
    <xf numFmtId="0" fontId="8" fillId="4" borderId="32" xfId="4"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26" fillId="4" borderId="32" xfId="0" applyFont="1" applyFill="1" applyBorder="1" applyAlignment="1">
      <alignment horizontal="center" vertical="center" wrapText="1"/>
    </xf>
    <xf numFmtId="0" fontId="27" fillId="0" borderId="0" xfId="0" applyFont="1" applyBorder="1" applyAlignment="1">
      <alignment horizontal="center" wrapText="1"/>
    </xf>
    <xf numFmtId="165" fontId="25" fillId="18" borderId="1" xfId="0" applyNumberFormat="1" applyFont="1" applyFill="1" applyBorder="1" applyAlignment="1">
      <alignment horizontal="center"/>
    </xf>
  </cellXfs>
  <cellStyles count="16">
    <cellStyle name="Custom Style  1" xfId="1"/>
    <cellStyle name="Custom Style 2" xfId="2"/>
    <cellStyle name="Estilo 1" xfId="3"/>
    <cellStyle name="Hyperlink_control-chart vtx" xfId="5"/>
    <cellStyle name="Normal" xfId="0" builtinId="0" customBuiltin="1"/>
    <cellStyle name="Normal 11" xfId="9"/>
    <cellStyle name="Normal 2" xfId="4"/>
    <cellStyle name="Normal 3" xfId="10"/>
    <cellStyle name="Normal 4" xfId="11"/>
    <cellStyle name="Normal 5" xfId="12"/>
    <cellStyle name="Normal 6" xfId="13"/>
    <cellStyle name="Normal 7" xfId="8"/>
    <cellStyle name="Normal 8" xfId="14"/>
    <cellStyle name="Normal 9" xfId="15"/>
    <cellStyle name="Porcentaje 2" xfId="7"/>
    <cellStyle name="常规_cmmi dr v1.1 061030" xfId="6"/>
  </cellStyles>
  <dxfs count="357">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s>
  <tableStyles count="0" defaultTableStyle="TableStyleMedium9"/>
  <colors>
    <mruColors>
      <color rgb="FF69A12B"/>
      <color rgb="FFB8E08C"/>
      <color rgb="FF3366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9525103408246508"/>
          <c:y val="0.16966906740170654"/>
          <c:w val="0.47232868673918799"/>
          <c:h val="0.68437765701822484"/>
        </c:manualLayout>
      </c:layout>
      <c:radarChart>
        <c:radarStyle val="filled"/>
        <c:varyColors val="0"/>
        <c:ser>
          <c:idx val="1"/>
          <c:order val="0"/>
          <c:tx>
            <c:strRef>
              <c:f>'Parte 4. Resumen'!$E$5</c:f>
              <c:strCache>
                <c:ptCount val="1"/>
                <c:pt idx="0">
                  <c:v>Después de Proyectos</c:v>
                </c:pt>
              </c:strCache>
            </c:strRef>
          </c:tx>
          <c:spPr>
            <a:solidFill>
              <a:srgbClr val="B8E08C"/>
            </a:solidFill>
            <a:ln>
              <a:solidFill>
                <a:srgbClr val="69A12B"/>
              </a:solidFill>
            </a:ln>
          </c:spPr>
          <c:cat>
            <c:strRef>
              <c:f>'Parte 4. Resumen'!$C$6:$C$16</c:f>
              <c:strCache>
                <c:ptCount val="11"/>
                <c:pt idx="0">
                  <c:v>Política de Seguridad</c:v>
                </c:pt>
                <c:pt idx="1">
                  <c:v>Aspectos Organizativos de la Seguridad de la Información</c:v>
                </c:pt>
                <c:pt idx="2">
                  <c:v>Gestión de Activos</c:v>
                </c:pt>
                <c:pt idx="3">
                  <c:v>Seguridad Ligada a los Recursos Humanos</c:v>
                </c:pt>
                <c:pt idx="4">
                  <c:v>Seguridad Física y del Entorno</c:v>
                </c:pt>
                <c:pt idx="5">
                  <c:v>Gestión de Comunicaciones y Operaciones</c:v>
                </c:pt>
                <c:pt idx="6">
                  <c:v>Control de Acceso</c:v>
                </c:pt>
                <c:pt idx="7">
                  <c:v>Adquisición,Desarrollo y Mantenimiento de Sistemas de Información</c:v>
                </c:pt>
                <c:pt idx="8">
                  <c:v>Gestión de Incidentes de Seguridad de la Información</c:v>
                </c:pt>
                <c:pt idx="9">
                  <c:v>Gestión de la Continuidad del Negocio</c:v>
                </c:pt>
                <c:pt idx="10">
                  <c:v>Cumplimiento</c:v>
                </c:pt>
              </c:strCache>
            </c:strRef>
          </c:cat>
          <c:val>
            <c:numRef>
              <c:f>'Parte 4. Resumen'!$E$6:$E$16</c:f>
              <c:numCache>
                <c:formatCode>0%</c:formatCode>
                <c:ptCount val="11"/>
                <c:pt idx="0">
                  <c:v>1</c:v>
                </c:pt>
                <c:pt idx="1">
                  <c:v>0.70833333333333326</c:v>
                </c:pt>
                <c:pt idx="2">
                  <c:v>0.875</c:v>
                </c:pt>
                <c:pt idx="3">
                  <c:v>0.89444444444444438</c:v>
                </c:pt>
                <c:pt idx="4">
                  <c:v>0.92349206349206348</c:v>
                </c:pt>
                <c:pt idx="5">
                  <c:v>0.88736394557823117</c:v>
                </c:pt>
                <c:pt idx="6">
                  <c:v>0.6964285714285714</c:v>
                </c:pt>
                <c:pt idx="7">
                  <c:v>0.62608695652173918</c:v>
                </c:pt>
                <c:pt idx="8">
                  <c:v>0.68809523809523809</c:v>
                </c:pt>
                <c:pt idx="9">
                  <c:v>1</c:v>
                </c:pt>
                <c:pt idx="10">
                  <c:v>0.7153846153846154</c:v>
                </c:pt>
              </c:numCache>
            </c:numRef>
          </c:val>
        </c:ser>
        <c:ser>
          <c:idx val="0"/>
          <c:order val="1"/>
          <c:tx>
            <c:strRef>
              <c:f>'Parte 4. Resumen'!$D$5</c:f>
              <c:strCache>
                <c:ptCount val="1"/>
                <c:pt idx="0">
                  <c:v>Antes de Proyectos</c:v>
                </c:pt>
              </c:strCache>
            </c:strRef>
          </c:tx>
          <c:spPr>
            <a:solidFill>
              <a:schemeClr val="accent2">
                <a:lumMod val="40000"/>
                <a:lumOff val="60000"/>
              </a:schemeClr>
            </a:solidFill>
          </c:spPr>
          <c:cat>
            <c:strRef>
              <c:f>'Parte 4. Resumen'!$C$6:$C$16</c:f>
              <c:strCache>
                <c:ptCount val="11"/>
                <c:pt idx="0">
                  <c:v>Política de Seguridad</c:v>
                </c:pt>
                <c:pt idx="1">
                  <c:v>Aspectos Organizativos de la Seguridad de la Información</c:v>
                </c:pt>
                <c:pt idx="2">
                  <c:v>Gestión de Activos</c:v>
                </c:pt>
                <c:pt idx="3">
                  <c:v>Seguridad Ligada a los Recursos Humanos</c:v>
                </c:pt>
                <c:pt idx="4">
                  <c:v>Seguridad Física y del Entorno</c:v>
                </c:pt>
                <c:pt idx="5">
                  <c:v>Gestión de Comunicaciones y Operaciones</c:v>
                </c:pt>
                <c:pt idx="6">
                  <c:v>Control de Acceso</c:v>
                </c:pt>
                <c:pt idx="7">
                  <c:v>Adquisición,Desarrollo y Mantenimiento de Sistemas de Información</c:v>
                </c:pt>
                <c:pt idx="8">
                  <c:v>Gestión de Incidentes de Seguridad de la Información</c:v>
                </c:pt>
                <c:pt idx="9">
                  <c:v>Gestión de la Continuidad del Negocio</c:v>
                </c:pt>
                <c:pt idx="10">
                  <c:v>Cumplimiento</c:v>
                </c:pt>
              </c:strCache>
            </c:strRef>
          </c:cat>
          <c:val>
            <c:numRef>
              <c:f>'Parte 4. Resumen'!$D$6:$D$16</c:f>
              <c:numCache>
                <c:formatCode>0%</c:formatCode>
                <c:ptCount val="11"/>
                <c:pt idx="0">
                  <c:v>0.65</c:v>
                </c:pt>
                <c:pt idx="1">
                  <c:v>0.46250000000000002</c:v>
                </c:pt>
                <c:pt idx="2">
                  <c:v>0.6166666666666667</c:v>
                </c:pt>
                <c:pt idx="3">
                  <c:v>0.76111111111111107</c:v>
                </c:pt>
                <c:pt idx="4">
                  <c:v>0.77111111111111097</c:v>
                </c:pt>
                <c:pt idx="5">
                  <c:v>0.6391269841269841</c:v>
                </c:pt>
                <c:pt idx="6">
                  <c:v>0.45658482142857132</c:v>
                </c:pt>
                <c:pt idx="7">
                  <c:v>0.43060606060606066</c:v>
                </c:pt>
                <c:pt idx="8">
                  <c:v>0.37619047619047613</c:v>
                </c:pt>
                <c:pt idx="9">
                  <c:v>0.08</c:v>
                </c:pt>
                <c:pt idx="10">
                  <c:v>0.60000000000000009</c:v>
                </c:pt>
              </c:numCache>
            </c:numRef>
          </c:val>
        </c:ser>
        <c:dLbls>
          <c:showLegendKey val="0"/>
          <c:showVal val="0"/>
          <c:showCatName val="0"/>
          <c:showSerName val="0"/>
          <c:showPercent val="0"/>
          <c:showBubbleSize val="0"/>
        </c:dLbls>
        <c:axId val="79777792"/>
        <c:axId val="79779328"/>
      </c:radarChart>
      <c:catAx>
        <c:axId val="79777792"/>
        <c:scaling>
          <c:orientation val="minMax"/>
        </c:scaling>
        <c:delete val="0"/>
        <c:axPos val="b"/>
        <c:majorGridlines/>
        <c:majorTickMark val="none"/>
        <c:minorTickMark val="none"/>
        <c:tickLblPos val="nextTo"/>
        <c:spPr>
          <a:ln w="9000">
            <a:noFill/>
          </a:ln>
        </c:spPr>
        <c:crossAx val="79779328"/>
        <c:crosses val="autoZero"/>
        <c:auto val="1"/>
        <c:lblAlgn val="ctr"/>
        <c:lblOffset val="100"/>
        <c:noMultiLvlLbl val="0"/>
      </c:catAx>
      <c:valAx>
        <c:axId val="79779328"/>
        <c:scaling>
          <c:orientation val="minMax"/>
        </c:scaling>
        <c:delete val="0"/>
        <c:axPos val="l"/>
        <c:majorGridlines/>
        <c:numFmt formatCode="0%" sourceLinked="1"/>
        <c:majorTickMark val="none"/>
        <c:minorTickMark val="none"/>
        <c:tickLblPos val="nextTo"/>
        <c:crossAx val="79777792"/>
        <c:crosses val="autoZero"/>
        <c:crossBetween val="between"/>
      </c:valAx>
    </c:plotArea>
    <c:legend>
      <c:legendPos val="r"/>
      <c:layout>
        <c:manualLayout>
          <c:xMode val="edge"/>
          <c:yMode val="edge"/>
          <c:x val="0.871620216670972"/>
          <c:y val="0.44910423829063623"/>
          <c:w val="0.11622911504227221"/>
          <c:h val="0.19862250933422054"/>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5094324146981625E-2"/>
          <c:y val="2.9265437518290898E-2"/>
          <c:w val="0.71137716672134732"/>
          <c:h val="0.48155931781573835"/>
        </c:manualLayout>
      </c:layout>
      <c:bar3DChart>
        <c:barDir val="col"/>
        <c:grouping val="clustered"/>
        <c:varyColors val="0"/>
        <c:ser>
          <c:idx val="0"/>
          <c:order val="0"/>
          <c:tx>
            <c:strRef>
              <c:f>'Parte 4. Resumen'!$D$5</c:f>
              <c:strCache>
                <c:ptCount val="1"/>
                <c:pt idx="0">
                  <c:v>Antes de Proyectos</c:v>
                </c:pt>
              </c:strCache>
            </c:strRef>
          </c:tx>
          <c:spPr>
            <a:solidFill>
              <a:schemeClr val="accent2">
                <a:lumMod val="60000"/>
                <a:lumOff val="40000"/>
              </a:schemeClr>
            </a:solidFill>
          </c:spPr>
          <c:invertIfNegative val="0"/>
          <c:cat>
            <c:strRef>
              <c:f>'Parte 4. Resumen'!$C$6:$C$16</c:f>
              <c:strCache>
                <c:ptCount val="11"/>
                <c:pt idx="0">
                  <c:v>Política de Seguridad</c:v>
                </c:pt>
                <c:pt idx="1">
                  <c:v>Aspectos Organizativos de la Seguridad de la Información</c:v>
                </c:pt>
                <c:pt idx="2">
                  <c:v>Gestión de Activos</c:v>
                </c:pt>
                <c:pt idx="3">
                  <c:v>Seguridad Ligada a los Recursos Humanos</c:v>
                </c:pt>
                <c:pt idx="4">
                  <c:v>Seguridad Física y del Entorno</c:v>
                </c:pt>
                <c:pt idx="5">
                  <c:v>Gestión de Comunicaciones y Operaciones</c:v>
                </c:pt>
                <c:pt idx="6">
                  <c:v>Control de Acceso</c:v>
                </c:pt>
                <c:pt idx="7">
                  <c:v>Adquisición,Desarrollo y Mantenimiento de Sistemas de Información</c:v>
                </c:pt>
                <c:pt idx="8">
                  <c:v>Gestión de Incidentes de Seguridad de la Información</c:v>
                </c:pt>
                <c:pt idx="9">
                  <c:v>Gestión de la Continuidad del Negocio</c:v>
                </c:pt>
                <c:pt idx="10">
                  <c:v>Cumplimiento</c:v>
                </c:pt>
              </c:strCache>
            </c:strRef>
          </c:cat>
          <c:val>
            <c:numRef>
              <c:f>'Parte 4. Resumen'!$D$6:$D$16</c:f>
              <c:numCache>
                <c:formatCode>0%</c:formatCode>
                <c:ptCount val="11"/>
                <c:pt idx="0">
                  <c:v>0.65</c:v>
                </c:pt>
                <c:pt idx="1">
                  <c:v>0.46250000000000002</c:v>
                </c:pt>
                <c:pt idx="2">
                  <c:v>0.6166666666666667</c:v>
                </c:pt>
                <c:pt idx="3">
                  <c:v>0.76111111111111107</c:v>
                </c:pt>
                <c:pt idx="4">
                  <c:v>0.77111111111111097</c:v>
                </c:pt>
                <c:pt idx="5">
                  <c:v>0.6391269841269841</c:v>
                </c:pt>
                <c:pt idx="6">
                  <c:v>0.45658482142857132</c:v>
                </c:pt>
                <c:pt idx="7">
                  <c:v>0.43060606060606066</c:v>
                </c:pt>
                <c:pt idx="8">
                  <c:v>0.37619047619047613</c:v>
                </c:pt>
                <c:pt idx="9">
                  <c:v>0.08</c:v>
                </c:pt>
                <c:pt idx="10">
                  <c:v>0.60000000000000009</c:v>
                </c:pt>
              </c:numCache>
            </c:numRef>
          </c:val>
        </c:ser>
        <c:ser>
          <c:idx val="1"/>
          <c:order val="1"/>
          <c:tx>
            <c:strRef>
              <c:f>'Parte 4. Resumen'!$E$5</c:f>
              <c:strCache>
                <c:ptCount val="1"/>
                <c:pt idx="0">
                  <c:v>Después de Proyectos</c:v>
                </c:pt>
              </c:strCache>
            </c:strRef>
          </c:tx>
          <c:spPr>
            <a:solidFill>
              <a:srgbClr val="69A12B"/>
            </a:solidFill>
          </c:spPr>
          <c:invertIfNegative val="0"/>
          <c:cat>
            <c:strRef>
              <c:f>'Parte 4. Resumen'!$C$6:$C$16</c:f>
              <c:strCache>
                <c:ptCount val="11"/>
                <c:pt idx="0">
                  <c:v>Política de Seguridad</c:v>
                </c:pt>
                <c:pt idx="1">
                  <c:v>Aspectos Organizativos de la Seguridad de la Información</c:v>
                </c:pt>
                <c:pt idx="2">
                  <c:v>Gestión de Activos</c:v>
                </c:pt>
                <c:pt idx="3">
                  <c:v>Seguridad Ligada a los Recursos Humanos</c:v>
                </c:pt>
                <c:pt idx="4">
                  <c:v>Seguridad Física y del Entorno</c:v>
                </c:pt>
                <c:pt idx="5">
                  <c:v>Gestión de Comunicaciones y Operaciones</c:v>
                </c:pt>
                <c:pt idx="6">
                  <c:v>Control de Acceso</c:v>
                </c:pt>
                <c:pt idx="7">
                  <c:v>Adquisición,Desarrollo y Mantenimiento de Sistemas de Información</c:v>
                </c:pt>
                <c:pt idx="8">
                  <c:v>Gestión de Incidentes de Seguridad de la Información</c:v>
                </c:pt>
                <c:pt idx="9">
                  <c:v>Gestión de la Continuidad del Negocio</c:v>
                </c:pt>
                <c:pt idx="10">
                  <c:v>Cumplimiento</c:v>
                </c:pt>
              </c:strCache>
            </c:strRef>
          </c:cat>
          <c:val>
            <c:numRef>
              <c:f>'Parte 4. Resumen'!$E$6:$E$16</c:f>
              <c:numCache>
                <c:formatCode>0%</c:formatCode>
                <c:ptCount val="11"/>
                <c:pt idx="0">
                  <c:v>1</c:v>
                </c:pt>
                <c:pt idx="1">
                  <c:v>0.70833333333333326</c:v>
                </c:pt>
                <c:pt idx="2">
                  <c:v>0.875</c:v>
                </c:pt>
                <c:pt idx="3">
                  <c:v>0.89444444444444438</c:v>
                </c:pt>
                <c:pt idx="4">
                  <c:v>0.92349206349206348</c:v>
                </c:pt>
                <c:pt idx="5">
                  <c:v>0.88736394557823117</c:v>
                </c:pt>
                <c:pt idx="6">
                  <c:v>0.6964285714285714</c:v>
                </c:pt>
                <c:pt idx="7">
                  <c:v>0.62608695652173918</c:v>
                </c:pt>
                <c:pt idx="8">
                  <c:v>0.68809523809523809</c:v>
                </c:pt>
                <c:pt idx="9">
                  <c:v>1</c:v>
                </c:pt>
                <c:pt idx="10">
                  <c:v>0.7153846153846154</c:v>
                </c:pt>
              </c:numCache>
            </c:numRef>
          </c:val>
        </c:ser>
        <c:dLbls>
          <c:showLegendKey val="0"/>
          <c:showVal val="0"/>
          <c:showCatName val="0"/>
          <c:showSerName val="0"/>
          <c:showPercent val="0"/>
          <c:showBubbleSize val="0"/>
        </c:dLbls>
        <c:gapWidth val="150"/>
        <c:shape val="box"/>
        <c:axId val="79816960"/>
        <c:axId val="79818752"/>
        <c:axId val="0"/>
      </c:bar3DChart>
      <c:catAx>
        <c:axId val="79816960"/>
        <c:scaling>
          <c:orientation val="minMax"/>
        </c:scaling>
        <c:delete val="0"/>
        <c:axPos val="b"/>
        <c:majorTickMark val="none"/>
        <c:minorTickMark val="none"/>
        <c:tickLblPos val="nextTo"/>
        <c:txPr>
          <a:bodyPr rot="2700000" vert="horz"/>
          <a:lstStyle/>
          <a:p>
            <a:pPr>
              <a:defRPr/>
            </a:pPr>
            <a:endParaRPr lang="es-ES"/>
          </a:p>
        </c:txPr>
        <c:crossAx val="79818752"/>
        <c:crosses val="autoZero"/>
        <c:auto val="1"/>
        <c:lblAlgn val="ctr"/>
        <c:lblOffset val="100"/>
        <c:noMultiLvlLbl val="0"/>
      </c:catAx>
      <c:valAx>
        <c:axId val="79818752"/>
        <c:scaling>
          <c:orientation val="minMax"/>
        </c:scaling>
        <c:delete val="0"/>
        <c:axPos val="l"/>
        <c:majorGridlines/>
        <c:numFmt formatCode="0%" sourceLinked="1"/>
        <c:majorTickMark val="none"/>
        <c:minorTickMark val="none"/>
        <c:tickLblPos val="nextTo"/>
        <c:crossAx val="79816960"/>
        <c:crosses val="autoZero"/>
        <c:crossBetween val="between"/>
      </c:valAx>
    </c:plotArea>
    <c:legend>
      <c:legendPos val="r"/>
      <c:layout>
        <c:manualLayout>
          <c:xMode val="edge"/>
          <c:yMode val="edge"/>
          <c:x val="0.82336385197944006"/>
          <c:y val="0.4843568171186679"/>
          <c:w val="0.16361531468722659"/>
          <c:h val="0.2185851658797259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1115660</xdr:colOff>
      <xdr:row>1</xdr:row>
      <xdr:rowOff>114609</xdr:rowOff>
    </xdr:from>
    <xdr:ext cx="4702" cy="560323"/>
    <xdr:pic>
      <xdr:nvPicPr>
        <xdr:cNvPr id="2"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8590880" y="282249"/>
          <a:ext cx="4702" cy="560323"/>
        </a:xfrm>
        <a:prstGeom prst="rect">
          <a:avLst/>
        </a:prstGeom>
        <a:noFill/>
        <a:ln>
          <a:noFill/>
        </a:ln>
      </xdr:spPr>
    </xdr:pic>
    <xdr:clientData/>
  </xdr:oneCellAnchor>
  <xdr:oneCellAnchor>
    <xdr:from>
      <xdr:col>5</xdr:col>
      <xdr:colOff>850910</xdr:colOff>
      <xdr:row>1</xdr:row>
      <xdr:rowOff>212490</xdr:rowOff>
    </xdr:from>
    <xdr:ext cx="598325" cy="534640"/>
    <xdr:pic>
      <xdr:nvPicPr>
        <xdr:cNvPr id="3"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9796790" y="380130"/>
          <a:ext cx="598325" cy="53464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1</xdr:row>
      <xdr:rowOff>0</xdr:rowOff>
    </xdr:from>
    <xdr:ext cx="4702" cy="560323"/>
    <xdr:pic>
      <xdr:nvPicPr>
        <xdr:cNvPr id="2"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5249510" y="314634"/>
          <a:ext cx="4702" cy="560323"/>
        </a:xfrm>
        <a:prstGeom prst="rect">
          <a:avLst/>
        </a:prstGeom>
        <a:noFill/>
        <a:ln>
          <a:noFill/>
        </a:ln>
      </xdr:spPr>
    </xdr:pic>
    <xdr:clientData/>
  </xdr:oneCellAnchor>
  <xdr:oneCellAnchor>
    <xdr:from>
      <xdr:col>6</xdr:col>
      <xdr:colOff>1115660</xdr:colOff>
      <xdr:row>1</xdr:row>
      <xdr:rowOff>0</xdr:rowOff>
    </xdr:from>
    <xdr:ext cx="4702" cy="560323"/>
    <xdr:pic>
      <xdr:nvPicPr>
        <xdr:cNvPr id="4"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7973660" y="282249"/>
          <a:ext cx="4702" cy="560323"/>
        </a:xfrm>
        <a:prstGeom prst="rect">
          <a:avLst/>
        </a:prstGeom>
        <a:noFill/>
        <a:ln>
          <a:noFill/>
        </a:ln>
      </xdr:spPr>
    </xdr:pic>
    <xdr:clientData/>
  </xdr:oneCellAnchor>
  <xdr:oneCellAnchor>
    <xdr:from>
      <xdr:col>7</xdr:col>
      <xdr:colOff>0</xdr:colOff>
      <xdr:row>1</xdr:row>
      <xdr:rowOff>0</xdr:rowOff>
    </xdr:from>
    <xdr:ext cx="4702" cy="560323"/>
    <xdr:pic>
      <xdr:nvPicPr>
        <xdr:cNvPr id="7"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8331800" y="0"/>
          <a:ext cx="4702" cy="56032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7</xdr:col>
      <xdr:colOff>7620</xdr:colOff>
      <xdr:row>19</xdr:row>
      <xdr:rowOff>45720</xdr:rowOff>
    </xdr:from>
    <xdr:to>
      <xdr:col>14</xdr:col>
      <xdr:colOff>228600</xdr:colOff>
      <xdr:row>41</xdr:row>
      <xdr:rowOff>182880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19</xdr:row>
      <xdr:rowOff>19050</xdr:rowOff>
    </xdr:from>
    <xdr:to>
      <xdr:col>6</xdr:col>
      <xdr:colOff>960120</xdr:colOff>
      <xdr:row>41</xdr:row>
      <xdr:rowOff>167640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amp;Y\BS%209977\Metodologia%20Evaluacion%20de%20Riesgos%20v2\Metodologia%20Old\Paso%202%20Inventario%20de%20Activ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amp;Y\BS%209977\Metodologia%20Evaluacion%20de%20Riesgos%20v1\Paso%202%20Inventario%20de%20Activ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de Activos"/>
      <sheetName val="Criterios de Valorizacion"/>
    </sheetNames>
    <sheetDataSet>
      <sheetData sheetId="0">
        <row r="1">
          <cell r="Z1" t="str">
            <v>B</v>
          </cell>
        </row>
        <row r="2">
          <cell r="Z2" t="str">
            <v>M</v>
          </cell>
        </row>
        <row r="3">
          <cell r="Z3" t="str">
            <v>A</v>
          </cell>
        </row>
        <row r="4">
          <cell r="A4" t="str">
            <v>Información</v>
          </cell>
          <cell r="B4" t="str">
            <v>Software</v>
          </cell>
          <cell r="C4" t="str">
            <v>Fisicos</v>
          </cell>
          <cell r="D4" t="str">
            <v>Personas</v>
          </cell>
          <cell r="E4" t="str">
            <v>Imagen y reputacion</v>
          </cell>
        </row>
        <row r="5">
          <cell r="D5" t="str">
            <v>Empleados que manejen información</v>
          </cell>
        </row>
        <row r="6">
          <cell r="D6" t="str">
            <v>Proveedores</v>
          </cell>
        </row>
        <row r="7">
          <cell r="D7" t="str">
            <v>Clientes</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de Activos"/>
      <sheetName val="Criterios de Valorizacion"/>
      <sheetName val="Inventario de Activos"/>
      <sheetName val="Priorización de Activos"/>
    </sheetNames>
    <sheetDataSet>
      <sheetData sheetId="0">
        <row r="1">
          <cell r="Z1" t="str">
            <v>B</v>
          </cell>
        </row>
        <row r="2">
          <cell r="Z2" t="str">
            <v>M</v>
          </cell>
        </row>
        <row r="3">
          <cell r="Z3" t="str">
            <v>A</v>
          </cell>
        </row>
        <row r="4">
          <cell r="A4" t="str">
            <v>Información</v>
          </cell>
          <cell r="B4" t="str">
            <v>Software</v>
          </cell>
          <cell r="C4" t="str">
            <v>Fisicos</v>
          </cell>
          <cell r="D4" t="str">
            <v>Personas</v>
          </cell>
          <cell r="E4" t="str">
            <v>Imagen y reputacion</v>
          </cell>
        </row>
      </sheetData>
      <sheetData sheetId="1" refreshError="1"/>
      <sheetData sheetId="2" refreshError="1"/>
      <sheetData sheetId="3"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7"/>
  <sheetViews>
    <sheetView tabSelected="1" workbookViewId="0">
      <pane ySplit="9" topLeftCell="A10" activePane="bottomLeft" state="frozen"/>
      <selection pane="bottomLeft"/>
    </sheetView>
  </sheetViews>
  <sheetFormatPr baseColWidth="10" defaultRowHeight="13.2" x14ac:dyDescent="0.25"/>
  <cols>
    <col min="1" max="1" width="32.25" style="34" customWidth="1"/>
    <col min="2" max="2" width="64.25" style="34" customWidth="1"/>
    <col min="3" max="3" width="19.5" style="34" customWidth="1"/>
    <col min="4" max="4" width="15.75" style="34" bestFit="1" customWidth="1"/>
    <col min="5" max="5" width="13.625" style="34" bestFit="1" customWidth="1"/>
    <col min="6" max="6" width="21.5" style="34" customWidth="1"/>
    <col min="7" max="7" width="10.5" style="34" customWidth="1"/>
    <col min="8" max="8" width="10.5" style="34" bestFit="1" customWidth="1"/>
    <col min="9" max="16384" width="11" style="34"/>
  </cols>
  <sheetData>
    <row r="1" spans="1:125" x14ac:dyDescent="0.25">
      <c r="A1" s="59" t="s">
        <v>703</v>
      </c>
      <c r="B1" s="77" t="s">
        <v>722</v>
      </c>
      <c r="C1" s="77"/>
      <c r="D1" s="77"/>
      <c r="E1" s="77"/>
      <c r="F1" s="77"/>
      <c r="G1" s="77"/>
      <c r="H1" s="77"/>
      <c r="DU1" s="56" t="s">
        <v>704</v>
      </c>
    </row>
    <row r="2" spans="1:125" x14ac:dyDescent="0.25">
      <c r="A2" s="60" t="s">
        <v>705</v>
      </c>
      <c r="B2" s="75" t="s">
        <v>706</v>
      </c>
      <c r="C2" s="75"/>
      <c r="D2" s="75"/>
      <c r="E2" s="75"/>
      <c r="F2" s="77"/>
      <c r="G2" s="77"/>
      <c r="H2" s="77"/>
      <c r="DU2" s="56" t="s">
        <v>707</v>
      </c>
    </row>
    <row r="3" spans="1:125" x14ac:dyDescent="0.25">
      <c r="A3" s="59" t="s">
        <v>708</v>
      </c>
      <c r="B3" s="61" t="s">
        <v>721</v>
      </c>
      <c r="C3" s="57" t="s">
        <v>709</v>
      </c>
      <c r="D3" s="76" t="s">
        <v>710</v>
      </c>
      <c r="E3" s="76"/>
      <c r="F3" s="77"/>
      <c r="G3" s="77"/>
      <c r="H3" s="77"/>
      <c r="DU3" s="56" t="s">
        <v>711</v>
      </c>
    </row>
    <row r="4" spans="1:125" x14ac:dyDescent="0.25">
      <c r="A4" s="59" t="s">
        <v>712</v>
      </c>
      <c r="B4" s="62">
        <v>41767</v>
      </c>
      <c r="C4" s="57" t="s">
        <v>713</v>
      </c>
      <c r="D4" s="78">
        <v>41767</v>
      </c>
      <c r="E4" s="78"/>
      <c r="F4" s="77"/>
      <c r="G4" s="77"/>
      <c r="H4" s="77"/>
      <c r="DU4" s="56" t="s">
        <v>714</v>
      </c>
    </row>
    <row r="5" spans="1:125" x14ac:dyDescent="0.25">
      <c r="A5" s="59" t="s">
        <v>715</v>
      </c>
      <c r="B5" s="76" t="s">
        <v>716</v>
      </c>
      <c r="C5" s="76"/>
      <c r="D5" s="76"/>
      <c r="E5" s="76"/>
      <c r="F5" s="77"/>
      <c r="G5" s="77"/>
      <c r="H5" s="77"/>
      <c r="DU5" s="56" t="s">
        <v>717</v>
      </c>
    </row>
    <row r="6" spans="1:125" x14ac:dyDescent="0.25">
      <c r="A6" s="59" t="s">
        <v>718</v>
      </c>
      <c r="B6" s="76" t="s">
        <v>719</v>
      </c>
      <c r="C6" s="76"/>
      <c r="D6" s="76"/>
      <c r="E6" s="76"/>
      <c r="F6" s="77"/>
      <c r="G6" s="77"/>
      <c r="H6" s="77"/>
      <c r="DU6" s="56" t="s">
        <v>720</v>
      </c>
    </row>
    <row r="7" spans="1:125" customFormat="1" ht="15" x14ac:dyDescent="0.35">
      <c r="A7" s="1"/>
      <c r="C7" s="27"/>
      <c r="D7" s="27"/>
      <c r="E7" s="58"/>
      <c r="F7" s="27"/>
      <c r="G7" s="16"/>
      <c r="H7" s="16"/>
    </row>
    <row r="8" spans="1:125" customFormat="1" ht="15" x14ac:dyDescent="0.35">
      <c r="A8" s="74" t="s">
        <v>756</v>
      </c>
      <c r="B8" s="74"/>
      <c r="C8" s="74"/>
      <c r="D8" s="27"/>
      <c r="E8" s="58"/>
      <c r="F8" s="27"/>
      <c r="G8" s="16"/>
      <c r="H8" s="16"/>
    </row>
    <row r="9" spans="1:125" s="50" customFormat="1" ht="52.8" x14ac:dyDescent="0.35">
      <c r="A9" s="51" t="s">
        <v>561</v>
      </c>
      <c r="B9" s="51" t="s">
        <v>560</v>
      </c>
      <c r="C9" s="51" t="s">
        <v>602</v>
      </c>
      <c r="D9" s="51" t="s">
        <v>601</v>
      </c>
      <c r="E9" s="51" t="s">
        <v>605</v>
      </c>
      <c r="F9" s="51" t="s">
        <v>559</v>
      </c>
      <c r="G9" s="51" t="s">
        <v>603</v>
      </c>
      <c r="H9" s="51" t="s">
        <v>604</v>
      </c>
    </row>
    <row r="10" spans="1:125" ht="91.8" x14ac:dyDescent="0.25">
      <c r="A10" s="63" t="s">
        <v>611</v>
      </c>
      <c r="B10" s="64" t="s">
        <v>723</v>
      </c>
      <c r="C10" s="65" t="s">
        <v>724</v>
      </c>
      <c r="D10" s="65" t="s">
        <v>725</v>
      </c>
      <c r="E10" s="66">
        <v>100000</v>
      </c>
      <c r="F10" s="65" t="s">
        <v>727</v>
      </c>
      <c r="G10" s="67">
        <v>1</v>
      </c>
      <c r="H10" s="67">
        <v>2</v>
      </c>
    </row>
    <row r="11" spans="1:125" ht="46.2" x14ac:dyDescent="0.25">
      <c r="A11" s="63" t="s">
        <v>606</v>
      </c>
      <c r="B11" s="64" t="s">
        <v>730</v>
      </c>
      <c r="C11" s="65" t="s">
        <v>728</v>
      </c>
      <c r="D11" s="65" t="s">
        <v>725</v>
      </c>
      <c r="E11" s="66">
        <v>10000</v>
      </c>
      <c r="F11" s="65" t="s">
        <v>729</v>
      </c>
      <c r="G11" s="67">
        <v>0</v>
      </c>
      <c r="H11" s="67">
        <v>1</v>
      </c>
    </row>
    <row r="12" spans="1:125" ht="46.2" x14ac:dyDescent="0.25">
      <c r="A12" s="63" t="s">
        <v>612</v>
      </c>
      <c r="B12" s="64" t="s">
        <v>731</v>
      </c>
      <c r="C12" s="65" t="s">
        <v>725</v>
      </c>
      <c r="D12" s="65" t="s">
        <v>732</v>
      </c>
      <c r="E12" s="66">
        <v>20000</v>
      </c>
      <c r="F12" s="65" t="s">
        <v>729</v>
      </c>
      <c r="G12" s="67">
        <v>2</v>
      </c>
      <c r="H12" s="67">
        <v>2</v>
      </c>
    </row>
    <row r="13" spans="1:125" ht="69" x14ac:dyDescent="0.25">
      <c r="A13" s="63" t="s">
        <v>613</v>
      </c>
      <c r="B13" s="64" t="s">
        <v>733</v>
      </c>
      <c r="C13" s="65" t="s">
        <v>734</v>
      </c>
      <c r="D13" s="65" t="s">
        <v>725</v>
      </c>
      <c r="E13" s="66">
        <v>50000</v>
      </c>
      <c r="F13" s="65" t="s">
        <v>726</v>
      </c>
      <c r="G13" s="67">
        <v>1</v>
      </c>
      <c r="H13" s="67">
        <v>2</v>
      </c>
    </row>
    <row r="14" spans="1:125" ht="57.6" x14ac:dyDescent="0.25">
      <c r="A14" s="63" t="s">
        <v>614</v>
      </c>
      <c r="B14" s="64" t="s">
        <v>735</v>
      </c>
      <c r="C14" s="65" t="s">
        <v>725</v>
      </c>
      <c r="D14" s="65" t="s">
        <v>732</v>
      </c>
      <c r="E14" s="66">
        <v>50000</v>
      </c>
      <c r="F14" s="65" t="s">
        <v>727</v>
      </c>
      <c r="G14" s="67">
        <v>1</v>
      </c>
      <c r="H14" s="67">
        <v>2</v>
      </c>
    </row>
    <row r="15" spans="1:125" ht="69" x14ac:dyDescent="0.25">
      <c r="A15" s="63" t="s">
        <v>615</v>
      </c>
      <c r="B15" s="64" t="s">
        <v>736</v>
      </c>
      <c r="C15" s="65" t="s">
        <v>725</v>
      </c>
      <c r="D15" s="65" t="s">
        <v>732</v>
      </c>
      <c r="E15" s="66">
        <v>250000</v>
      </c>
      <c r="F15" s="65" t="s">
        <v>726</v>
      </c>
      <c r="G15" s="67">
        <v>3</v>
      </c>
      <c r="H15" s="67">
        <v>3</v>
      </c>
    </row>
    <row r="16" spans="1:125" ht="46.2" x14ac:dyDescent="0.25">
      <c r="A16" s="63" t="s">
        <v>616</v>
      </c>
      <c r="B16" s="64" t="s">
        <v>737</v>
      </c>
      <c r="C16" s="65" t="s">
        <v>725</v>
      </c>
      <c r="D16" s="65" t="s">
        <v>732</v>
      </c>
      <c r="E16" s="66">
        <v>100000</v>
      </c>
      <c r="F16" s="65" t="s">
        <v>726</v>
      </c>
      <c r="G16" s="67">
        <v>3</v>
      </c>
      <c r="H16" s="67">
        <v>3</v>
      </c>
    </row>
    <row r="17" spans="1:8" ht="57.6" x14ac:dyDescent="0.25">
      <c r="A17" s="63" t="s">
        <v>617</v>
      </c>
      <c r="B17" s="64" t="s">
        <v>738</v>
      </c>
      <c r="C17" s="65" t="s">
        <v>725</v>
      </c>
      <c r="D17" s="65" t="s">
        <v>732</v>
      </c>
      <c r="E17" s="66">
        <v>50000</v>
      </c>
      <c r="F17" s="65" t="s">
        <v>726</v>
      </c>
      <c r="G17" s="67">
        <v>3</v>
      </c>
      <c r="H17" s="67">
        <v>3</v>
      </c>
    </row>
    <row r="18" spans="1:8" ht="57.6" x14ac:dyDescent="0.25">
      <c r="A18" s="63" t="s">
        <v>618</v>
      </c>
      <c r="B18" s="64" t="s">
        <v>739</v>
      </c>
      <c r="C18" s="65" t="s">
        <v>732</v>
      </c>
      <c r="D18" s="65" t="s">
        <v>732</v>
      </c>
      <c r="E18" s="66">
        <v>25000</v>
      </c>
      <c r="F18" s="65" t="s">
        <v>729</v>
      </c>
      <c r="G18" s="67">
        <v>1</v>
      </c>
      <c r="H18" s="67">
        <v>1</v>
      </c>
    </row>
    <row r="19" spans="1:8" ht="46.2" x14ac:dyDescent="0.25">
      <c r="A19" s="63" t="s">
        <v>619</v>
      </c>
      <c r="B19" s="64" t="s">
        <v>741</v>
      </c>
      <c r="C19" s="65" t="s">
        <v>725</v>
      </c>
      <c r="D19" s="65" t="s">
        <v>732</v>
      </c>
      <c r="E19" s="66">
        <v>100000</v>
      </c>
      <c r="F19" s="65" t="s">
        <v>726</v>
      </c>
      <c r="G19" s="67">
        <v>1</v>
      </c>
      <c r="H19" s="67">
        <v>3</v>
      </c>
    </row>
    <row r="20" spans="1:8" ht="80.400000000000006" x14ac:dyDescent="0.25">
      <c r="A20" s="63" t="s">
        <v>620</v>
      </c>
      <c r="B20" s="64" t="s">
        <v>625</v>
      </c>
      <c r="C20" s="65" t="s">
        <v>725</v>
      </c>
      <c r="D20" s="65" t="s">
        <v>732</v>
      </c>
      <c r="E20" s="66">
        <v>25000</v>
      </c>
      <c r="F20" s="65" t="s">
        <v>729</v>
      </c>
      <c r="G20" s="67">
        <v>1</v>
      </c>
      <c r="H20" s="67">
        <v>1</v>
      </c>
    </row>
    <row r="21" spans="1:8" ht="69" x14ac:dyDescent="0.25">
      <c r="A21" s="63" t="s">
        <v>621</v>
      </c>
      <c r="B21" s="64" t="s">
        <v>742</v>
      </c>
      <c r="C21" s="65" t="s">
        <v>725</v>
      </c>
      <c r="D21" s="65" t="s">
        <v>732</v>
      </c>
      <c r="E21" s="66">
        <v>25000</v>
      </c>
      <c r="F21" s="65" t="s">
        <v>729</v>
      </c>
      <c r="G21" s="67">
        <v>1</v>
      </c>
      <c r="H21" s="67">
        <v>3</v>
      </c>
    </row>
    <row r="22" spans="1:8" ht="46.2" x14ac:dyDescent="0.25">
      <c r="A22" s="63" t="s">
        <v>622</v>
      </c>
      <c r="B22" s="64" t="s">
        <v>743</v>
      </c>
      <c r="C22" s="65" t="s">
        <v>725</v>
      </c>
      <c r="D22" s="65" t="s">
        <v>732</v>
      </c>
      <c r="E22" s="66">
        <v>50000</v>
      </c>
      <c r="F22" s="65" t="s">
        <v>729</v>
      </c>
      <c r="G22" s="67">
        <v>1</v>
      </c>
      <c r="H22" s="67">
        <v>1</v>
      </c>
    </row>
    <row r="23" spans="1:8" ht="57.6" x14ac:dyDescent="0.25">
      <c r="A23" s="63" t="s">
        <v>623</v>
      </c>
      <c r="B23" s="64" t="s">
        <v>744</v>
      </c>
      <c r="C23" s="65" t="s">
        <v>725</v>
      </c>
      <c r="D23" s="65" t="s">
        <v>732</v>
      </c>
      <c r="E23" s="66">
        <v>20000</v>
      </c>
      <c r="F23" s="65" t="s">
        <v>727</v>
      </c>
      <c r="G23" s="67">
        <v>1</v>
      </c>
      <c r="H23" s="67">
        <v>1</v>
      </c>
    </row>
    <row r="24" spans="1:8" ht="69" x14ac:dyDescent="0.25">
      <c r="A24" s="63" t="s">
        <v>626</v>
      </c>
      <c r="B24" s="64" t="s">
        <v>627</v>
      </c>
      <c r="C24" s="65" t="s">
        <v>732</v>
      </c>
      <c r="D24" s="65" t="s">
        <v>732</v>
      </c>
      <c r="E24" s="66">
        <v>20000</v>
      </c>
      <c r="F24" s="65" t="s">
        <v>729</v>
      </c>
      <c r="G24" s="67">
        <v>1</v>
      </c>
      <c r="H24" s="67">
        <v>1</v>
      </c>
    </row>
    <row r="25" spans="1:8" ht="46.2" x14ac:dyDescent="0.25">
      <c r="A25" s="63" t="s">
        <v>607</v>
      </c>
      <c r="B25" s="64" t="s">
        <v>745</v>
      </c>
      <c r="C25" s="65" t="s">
        <v>740</v>
      </c>
      <c r="D25" s="65" t="s">
        <v>732</v>
      </c>
      <c r="E25" s="66">
        <v>400000</v>
      </c>
      <c r="F25" s="65" t="s">
        <v>726</v>
      </c>
      <c r="G25" s="67">
        <v>3</v>
      </c>
      <c r="H25" s="67">
        <v>4</v>
      </c>
    </row>
    <row r="26" spans="1:8" ht="34.799999999999997" x14ac:dyDescent="0.25">
      <c r="A26" s="63" t="s">
        <v>624</v>
      </c>
      <c r="B26" s="64" t="s">
        <v>746</v>
      </c>
      <c r="C26" s="65" t="s">
        <v>725</v>
      </c>
      <c r="D26" s="65" t="s">
        <v>732</v>
      </c>
      <c r="E26" s="66">
        <v>25000</v>
      </c>
      <c r="F26" s="65" t="s">
        <v>727</v>
      </c>
      <c r="G26" s="67">
        <v>1</v>
      </c>
      <c r="H26" s="67">
        <v>1</v>
      </c>
    </row>
    <row r="27" spans="1:8" x14ac:dyDescent="0.25">
      <c r="E27" s="130">
        <f>SUM(E10:E26)</f>
        <v>1320000</v>
      </c>
    </row>
  </sheetData>
  <autoFilter ref="A9:H26"/>
  <mergeCells count="8">
    <mergeCell ref="A8:C8"/>
    <mergeCell ref="B2:E2"/>
    <mergeCell ref="B5:E5"/>
    <mergeCell ref="B6:E6"/>
    <mergeCell ref="F1:H6"/>
    <mergeCell ref="D3:E3"/>
    <mergeCell ref="D4:E4"/>
    <mergeCell ref="B1:E1"/>
  </mergeCells>
  <dataValidations count="1">
    <dataValidation type="list" allowBlank="1" showInputMessage="1" showErrorMessage="1" sqref="F10:F29">
      <formula1>"Corto plazo (&lt; 3 meses), Mediano Plazo (&lt; 1 año), Largo Plazo (&lt; 3 años)"</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
  <sheetViews>
    <sheetView zoomScaleNormal="100" workbookViewId="0">
      <pane ySplit="3" topLeftCell="A5" activePane="bottomLeft" state="frozen"/>
      <selection pane="bottomLeft" activeCell="G3" sqref="G3"/>
    </sheetView>
  </sheetViews>
  <sheetFormatPr baseColWidth="10" defaultRowHeight="15" x14ac:dyDescent="0.35"/>
  <cols>
    <col min="1" max="1" width="11.625" style="1" customWidth="1"/>
    <col min="2" max="2" width="12" customWidth="1"/>
    <col min="3" max="3" width="28.125" style="27" customWidth="1"/>
    <col min="4" max="4" width="36.125" style="27" customWidth="1"/>
    <col min="5" max="5" width="15.375" style="27" customWidth="1"/>
    <col min="6" max="6" width="15.375" style="16" customWidth="1"/>
    <col min="7" max="7" width="41.625" style="16" customWidth="1"/>
  </cols>
  <sheetData>
    <row r="1" spans="1:7" ht="24.6" customHeight="1" x14ac:dyDescent="0.35">
      <c r="A1" s="74" t="s">
        <v>757</v>
      </c>
      <c r="B1" s="74"/>
      <c r="C1" s="74"/>
      <c r="D1" s="74"/>
      <c r="E1" s="74"/>
      <c r="F1" s="74"/>
      <c r="G1" s="74"/>
    </row>
    <row r="2" spans="1:7" ht="28.2" customHeight="1" x14ac:dyDescent="0.35">
      <c r="A2" s="80" t="s">
        <v>747</v>
      </c>
      <c r="B2" s="80"/>
      <c r="C2" s="81"/>
      <c r="D2" s="81"/>
      <c r="E2" s="79" t="s">
        <v>748</v>
      </c>
      <c r="F2" s="79"/>
      <c r="G2" s="79"/>
    </row>
    <row r="3" spans="1:7" ht="40.799999999999997" x14ac:dyDescent="0.35">
      <c r="A3" s="3" t="s">
        <v>42</v>
      </c>
      <c r="B3" s="3" t="s">
        <v>0</v>
      </c>
      <c r="C3" s="3" t="s">
        <v>188</v>
      </c>
      <c r="D3" s="3" t="s">
        <v>546</v>
      </c>
      <c r="E3" s="35" t="s">
        <v>608</v>
      </c>
      <c r="F3" s="35" t="s">
        <v>609</v>
      </c>
      <c r="G3" s="35" t="s">
        <v>610</v>
      </c>
    </row>
    <row r="4" spans="1:7" ht="20.399999999999999" x14ac:dyDescent="0.35">
      <c r="A4" s="2" t="s">
        <v>629</v>
      </c>
      <c r="B4" s="6" t="s">
        <v>630</v>
      </c>
      <c r="C4" s="7" t="s">
        <v>631</v>
      </c>
      <c r="D4" s="7" t="s">
        <v>631</v>
      </c>
      <c r="E4" s="52">
        <v>1</v>
      </c>
      <c r="F4" s="52">
        <v>1</v>
      </c>
      <c r="G4" s="14"/>
    </row>
    <row r="5" spans="1:7" ht="30.6" x14ac:dyDescent="0.35">
      <c r="A5" s="2" t="s">
        <v>629</v>
      </c>
      <c r="B5" s="6" t="s">
        <v>632</v>
      </c>
      <c r="C5" s="7" t="s">
        <v>633</v>
      </c>
      <c r="D5" s="7" t="s">
        <v>633</v>
      </c>
      <c r="E5" s="52">
        <v>0.6</v>
      </c>
      <c r="F5" s="52">
        <v>1</v>
      </c>
      <c r="G5" s="14" t="s">
        <v>626</v>
      </c>
    </row>
    <row r="6" spans="1:7" ht="20.399999999999999" x14ac:dyDescent="0.35">
      <c r="A6" s="2" t="s">
        <v>629</v>
      </c>
      <c r="B6" s="6" t="s">
        <v>634</v>
      </c>
      <c r="C6" s="7" t="s">
        <v>635</v>
      </c>
      <c r="D6" s="7" t="s">
        <v>635</v>
      </c>
      <c r="E6" s="52">
        <v>1</v>
      </c>
      <c r="F6" s="52">
        <v>1</v>
      </c>
      <c r="G6" s="14"/>
    </row>
    <row r="7" spans="1:7" ht="20.399999999999999" x14ac:dyDescent="0.35">
      <c r="A7" s="2" t="s">
        <v>629</v>
      </c>
      <c r="B7" s="6" t="s">
        <v>636</v>
      </c>
      <c r="C7" s="7" t="s">
        <v>637</v>
      </c>
      <c r="D7" s="7" t="s">
        <v>637</v>
      </c>
      <c r="E7" s="52">
        <v>1</v>
      </c>
      <c r="F7" s="52">
        <v>1</v>
      </c>
      <c r="G7" s="14"/>
    </row>
    <row r="8" spans="1:7" ht="20.399999999999999" x14ac:dyDescent="0.35">
      <c r="A8" s="2" t="s">
        <v>629</v>
      </c>
      <c r="B8" s="6" t="s">
        <v>638</v>
      </c>
      <c r="C8" s="7" t="s">
        <v>639</v>
      </c>
      <c r="D8" s="7" t="s">
        <v>639</v>
      </c>
      <c r="E8" s="52">
        <v>0</v>
      </c>
      <c r="F8" s="52">
        <v>1</v>
      </c>
      <c r="G8" s="14" t="s">
        <v>695</v>
      </c>
    </row>
    <row r="9" spans="1:7" ht="20.399999999999999" x14ac:dyDescent="0.35">
      <c r="A9" s="2" t="s">
        <v>629</v>
      </c>
      <c r="B9" s="6" t="s">
        <v>640</v>
      </c>
      <c r="C9" s="7" t="s">
        <v>641</v>
      </c>
      <c r="D9" s="7" t="s">
        <v>641</v>
      </c>
      <c r="E9" s="52">
        <v>0.8</v>
      </c>
      <c r="F9" s="52">
        <v>0.8</v>
      </c>
      <c r="G9" s="14"/>
    </row>
    <row r="10" spans="1:7" ht="40.799999999999997" x14ac:dyDescent="0.35">
      <c r="A10" s="2" t="s">
        <v>629</v>
      </c>
      <c r="B10" s="6" t="s">
        <v>642</v>
      </c>
      <c r="C10" s="7" t="s">
        <v>643</v>
      </c>
      <c r="D10" s="7" t="s">
        <v>643</v>
      </c>
      <c r="E10" s="52">
        <v>0.45</v>
      </c>
      <c r="F10" s="52">
        <v>0.45</v>
      </c>
      <c r="G10" s="14"/>
    </row>
    <row r="11" spans="1:7" ht="30.6" x14ac:dyDescent="0.35">
      <c r="A11" s="2" t="s">
        <v>629</v>
      </c>
      <c r="B11" s="6" t="s">
        <v>644</v>
      </c>
      <c r="C11" s="7" t="s">
        <v>645</v>
      </c>
      <c r="D11" s="7" t="s">
        <v>645</v>
      </c>
      <c r="E11" s="52">
        <v>1</v>
      </c>
      <c r="F11" s="52">
        <v>1</v>
      </c>
      <c r="G11" s="14"/>
    </row>
    <row r="12" spans="1:7" ht="20.399999999999999" x14ac:dyDescent="0.35">
      <c r="A12" s="2" t="s">
        <v>629</v>
      </c>
      <c r="B12" s="6" t="s">
        <v>646</v>
      </c>
      <c r="C12" s="7" t="s">
        <v>647</v>
      </c>
      <c r="D12" s="7" t="s">
        <v>647</v>
      </c>
      <c r="E12" s="52">
        <v>0.8</v>
      </c>
      <c r="F12" s="52">
        <v>0.8</v>
      </c>
      <c r="G12" s="14"/>
    </row>
    <row r="13" spans="1:7" ht="20.399999999999999" x14ac:dyDescent="0.35">
      <c r="A13" s="2" t="s">
        <v>629</v>
      </c>
      <c r="B13" s="6" t="s">
        <v>648</v>
      </c>
      <c r="C13" s="7" t="s">
        <v>649</v>
      </c>
      <c r="D13" s="7" t="s">
        <v>649</v>
      </c>
      <c r="E13" s="52">
        <v>1</v>
      </c>
      <c r="F13" s="52">
        <v>1</v>
      </c>
      <c r="G13" s="14"/>
    </row>
    <row r="14" spans="1:7" ht="20.399999999999999" x14ac:dyDescent="0.35">
      <c r="A14" s="2" t="s">
        <v>629</v>
      </c>
      <c r="B14" s="6" t="s">
        <v>650</v>
      </c>
      <c r="C14" s="7" t="s">
        <v>651</v>
      </c>
      <c r="D14" s="7" t="s">
        <v>651</v>
      </c>
      <c r="E14" s="52">
        <v>1</v>
      </c>
      <c r="F14" s="52">
        <v>1</v>
      </c>
      <c r="G14" s="14"/>
    </row>
    <row r="15" spans="1:7" ht="20.399999999999999" x14ac:dyDescent="0.35">
      <c r="A15" s="2" t="s">
        <v>629</v>
      </c>
      <c r="B15" s="6" t="s">
        <v>652</v>
      </c>
      <c r="C15" s="7" t="s">
        <v>653</v>
      </c>
      <c r="D15" s="7" t="s">
        <v>653</v>
      </c>
      <c r="E15" s="52">
        <v>1</v>
      </c>
      <c r="F15" s="52">
        <v>1</v>
      </c>
      <c r="G15" s="14"/>
    </row>
    <row r="16" spans="1:7" ht="142.80000000000001" x14ac:dyDescent="0.35">
      <c r="A16" s="2" t="s">
        <v>629</v>
      </c>
      <c r="B16" s="6" t="s">
        <v>654</v>
      </c>
      <c r="C16" s="7" t="s">
        <v>655</v>
      </c>
      <c r="D16" s="7" t="s">
        <v>655</v>
      </c>
      <c r="E16" s="52">
        <v>1</v>
      </c>
      <c r="F16" s="52">
        <v>1</v>
      </c>
      <c r="G16" s="14"/>
    </row>
    <row r="17" spans="1:7" ht="20.399999999999999" x14ac:dyDescent="0.35">
      <c r="A17" s="2" t="s">
        <v>629</v>
      </c>
      <c r="B17" s="6" t="s">
        <v>656</v>
      </c>
      <c r="C17" s="7" t="s">
        <v>657</v>
      </c>
      <c r="D17" s="7" t="s">
        <v>657</v>
      </c>
      <c r="E17" s="52">
        <v>0.7</v>
      </c>
      <c r="F17" s="52">
        <v>0.7</v>
      </c>
      <c r="G17" s="14"/>
    </row>
    <row r="18" spans="1:7" ht="20.399999999999999" x14ac:dyDescent="0.35">
      <c r="A18" s="2" t="s">
        <v>629</v>
      </c>
      <c r="B18" s="6" t="s">
        <v>658</v>
      </c>
      <c r="C18" s="7" t="s">
        <v>659</v>
      </c>
      <c r="D18" s="7" t="s">
        <v>659</v>
      </c>
      <c r="E18" s="52">
        <v>0</v>
      </c>
      <c r="F18" s="52">
        <v>1</v>
      </c>
      <c r="G18" s="14" t="s">
        <v>695</v>
      </c>
    </row>
    <row r="19" spans="1:7" ht="20.399999999999999" x14ac:dyDescent="0.35">
      <c r="A19" s="2" t="s">
        <v>629</v>
      </c>
      <c r="B19" s="6" t="s">
        <v>660</v>
      </c>
      <c r="C19" s="7" t="s">
        <v>661</v>
      </c>
      <c r="D19" s="7" t="s">
        <v>661</v>
      </c>
      <c r="E19" s="52">
        <v>1</v>
      </c>
      <c r="F19" s="52">
        <v>1</v>
      </c>
      <c r="G19" s="14"/>
    </row>
    <row r="20" spans="1:7" ht="71.400000000000006" x14ac:dyDescent="0.35">
      <c r="A20" s="2" t="s">
        <v>629</v>
      </c>
      <c r="B20" s="6" t="s">
        <v>662</v>
      </c>
      <c r="C20" s="7" t="s">
        <v>663</v>
      </c>
      <c r="D20" s="7" t="s">
        <v>663</v>
      </c>
      <c r="E20" s="52">
        <v>0.2</v>
      </c>
      <c r="F20" s="52">
        <v>1</v>
      </c>
      <c r="G20" s="14" t="s">
        <v>618</v>
      </c>
    </row>
    <row r="21" spans="1:7" ht="40.799999999999997" x14ac:dyDescent="0.35">
      <c r="A21" s="2" t="s">
        <v>629</v>
      </c>
      <c r="B21" s="6" t="s">
        <v>664</v>
      </c>
      <c r="C21" s="7" t="s">
        <v>665</v>
      </c>
      <c r="D21" s="7" t="s">
        <v>665</v>
      </c>
      <c r="E21" s="52">
        <v>0.3</v>
      </c>
      <c r="F21" s="52">
        <v>0.3</v>
      </c>
      <c r="G21" s="14"/>
    </row>
    <row r="22" spans="1:7" ht="20.399999999999999" x14ac:dyDescent="0.35">
      <c r="A22" s="2" t="s">
        <v>629</v>
      </c>
      <c r="B22" s="6" t="s">
        <v>666</v>
      </c>
      <c r="C22" s="7" t="s">
        <v>667</v>
      </c>
      <c r="D22" s="7" t="s">
        <v>667</v>
      </c>
      <c r="E22" s="52">
        <v>1</v>
      </c>
      <c r="F22" s="52">
        <v>1</v>
      </c>
      <c r="G22" s="14"/>
    </row>
    <row r="23" spans="1:7" ht="51" x14ac:dyDescent="0.35">
      <c r="A23" s="2" t="s">
        <v>629</v>
      </c>
      <c r="B23" s="6" t="s">
        <v>668</v>
      </c>
      <c r="C23" s="7" t="s">
        <v>669</v>
      </c>
      <c r="D23" s="7" t="s">
        <v>669</v>
      </c>
      <c r="E23" s="52">
        <v>0.8</v>
      </c>
      <c r="F23" s="52">
        <v>0.8</v>
      </c>
      <c r="G23" s="14"/>
    </row>
    <row r="24" spans="1:7" ht="30.6" x14ac:dyDescent="0.35">
      <c r="A24" s="2" t="s">
        <v>629</v>
      </c>
      <c r="B24" s="6" t="s">
        <v>670</v>
      </c>
      <c r="C24" s="7" t="s">
        <v>671</v>
      </c>
      <c r="D24" s="7" t="s">
        <v>671</v>
      </c>
      <c r="E24" s="52">
        <v>1</v>
      </c>
      <c r="F24" s="52">
        <v>1</v>
      </c>
      <c r="G24" s="14"/>
    </row>
    <row r="25" spans="1:7" ht="40.799999999999997" x14ac:dyDescent="0.35">
      <c r="A25" s="2" t="s">
        <v>629</v>
      </c>
      <c r="B25" s="6" t="s">
        <v>672</v>
      </c>
      <c r="C25" s="7" t="s">
        <v>673</v>
      </c>
      <c r="D25" s="7" t="s">
        <v>673</v>
      </c>
      <c r="E25" s="52">
        <v>1</v>
      </c>
      <c r="F25" s="52">
        <v>1</v>
      </c>
      <c r="G25" s="14"/>
    </row>
    <row r="26" spans="1:7" ht="40.799999999999997" x14ac:dyDescent="0.35">
      <c r="A26" s="2" t="s">
        <v>629</v>
      </c>
      <c r="B26" s="6" t="s">
        <v>674</v>
      </c>
      <c r="C26" s="7" t="s">
        <v>675</v>
      </c>
      <c r="D26" s="7" t="s">
        <v>675</v>
      </c>
      <c r="E26" s="52">
        <v>0.8</v>
      </c>
      <c r="F26" s="52">
        <v>0.8</v>
      </c>
      <c r="G26" s="14"/>
    </row>
    <row r="27" spans="1:7" ht="20.399999999999999" x14ac:dyDescent="0.35">
      <c r="A27" s="2" t="s">
        <v>629</v>
      </c>
      <c r="B27" s="6" t="s">
        <v>676</v>
      </c>
      <c r="C27" s="7" t="s">
        <v>677</v>
      </c>
      <c r="D27" s="7" t="s">
        <v>677</v>
      </c>
      <c r="E27" s="52">
        <v>0.5</v>
      </c>
      <c r="F27" s="52">
        <v>1</v>
      </c>
      <c r="G27" s="14" t="s">
        <v>695</v>
      </c>
    </row>
    <row r="28" spans="1:7" ht="30.6" x14ac:dyDescent="0.35">
      <c r="A28" s="2" t="s">
        <v>629</v>
      </c>
      <c r="B28" s="6" t="s">
        <v>678</v>
      </c>
      <c r="C28" s="7" t="s">
        <v>679</v>
      </c>
      <c r="D28" s="7" t="s">
        <v>679</v>
      </c>
      <c r="E28" s="52">
        <v>1</v>
      </c>
      <c r="F28" s="52">
        <v>1</v>
      </c>
      <c r="G28" s="14"/>
    </row>
    <row r="29" spans="1:7" ht="40.799999999999997" x14ac:dyDescent="0.35">
      <c r="A29" s="2" t="s">
        <v>629</v>
      </c>
      <c r="B29" s="6" t="s">
        <v>680</v>
      </c>
      <c r="C29" s="7" t="s">
        <v>681</v>
      </c>
      <c r="D29" s="7" t="s">
        <v>681</v>
      </c>
      <c r="E29" s="52">
        <v>0.5</v>
      </c>
      <c r="F29" s="52">
        <v>0.5</v>
      </c>
      <c r="G29" s="14" t="s">
        <v>618</v>
      </c>
    </row>
    <row r="30" spans="1:7" ht="51" x14ac:dyDescent="0.35">
      <c r="A30" s="2" t="s">
        <v>629</v>
      </c>
      <c r="B30" s="6" t="s">
        <v>682</v>
      </c>
      <c r="C30" s="7" t="s">
        <v>683</v>
      </c>
      <c r="D30" s="7" t="s">
        <v>684</v>
      </c>
      <c r="E30" s="52">
        <v>0</v>
      </c>
      <c r="F30" s="52">
        <v>0</v>
      </c>
      <c r="G30" s="14" t="s">
        <v>618</v>
      </c>
    </row>
    <row r="31" spans="1:7" ht="183.6" x14ac:dyDescent="0.35">
      <c r="A31" s="2" t="s">
        <v>629</v>
      </c>
      <c r="B31" s="6" t="s">
        <v>685</v>
      </c>
      <c r="C31" s="7" t="s">
        <v>686</v>
      </c>
      <c r="D31" s="7" t="s">
        <v>686</v>
      </c>
      <c r="E31" s="52">
        <v>0.8</v>
      </c>
      <c r="F31" s="52">
        <v>0.8</v>
      </c>
      <c r="G31" s="14"/>
    </row>
    <row r="32" spans="1:7" ht="122.4" x14ac:dyDescent="0.35">
      <c r="A32" s="2" t="s">
        <v>629</v>
      </c>
      <c r="B32" s="6" t="s">
        <v>687</v>
      </c>
      <c r="C32" s="7" t="s">
        <v>688</v>
      </c>
      <c r="D32" s="7" t="s">
        <v>688</v>
      </c>
      <c r="E32" s="52">
        <v>0.8</v>
      </c>
      <c r="F32" s="52">
        <v>0.8</v>
      </c>
      <c r="G32" s="14"/>
    </row>
    <row r="33" spans="1:7" ht="91.8" x14ac:dyDescent="0.35">
      <c r="A33" s="2" t="s">
        <v>629</v>
      </c>
      <c r="B33" s="6" t="s">
        <v>689</v>
      </c>
      <c r="C33" s="7" t="s">
        <v>690</v>
      </c>
      <c r="D33" s="7" t="s">
        <v>690</v>
      </c>
      <c r="E33" s="52">
        <v>0</v>
      </c>
      <c r="F33" s="52">
        <v>1</v>
      </c>
      <c r="G33" s="14" t="s">
        <v>695</v>
      </c>
    </row>
    <row r="34" spans="1:7" ht="183.6" x14ac:dyDescent="0.35">
      <c r="A34" s="2" t="s">
        <v>629</v>
      </c>
      <c r="B34" s="6" t="s">
        <v>691</v>
      </c>
      <c r="C34" s="7" t="s">
        <v>692</v>
      </c>
      <c r="D34" s="7" t="s">
        <v>692</v>
      </c>
      <c r="E34" s="52">
        <v>0</v>
      </c>
      <c r="F34" s="52">
        <v>0</v>
      </c>
      <c r="G34" s="14"/>
    </row>
    <row r="35" spans="1:7" ht="234.6" x14ac:dyDescent="0.35">
      <c r="A35" s="2" t="s">
        <v>629</v>
      </c>
      <c r="B35" s="6" t="s">
        <v>693</v>
      </c>
      <c r="C35" s="7" t="s">
        <v>694</v>
      </c>
      <c r="D35" s="7" t="s">
        <v>694</v>
      </c>
      <c r="E35" s="52">
        <v>0</v>
      </c>
      <c r="F35" s="52">
        <v>1</v>
      </c>
      <c r="G35" s="14" t="s">
        <v>695</v>
      </c>
    </row>
    <row r="36" spans="1:7" s="28" customFormat="1" x14ac:dyDescent="0.35">
      <c r="A36" s="13" t="s">
        <v>5</v>
      </c>
      <c r="B36" s="17" t="s">
        <v>8</v>
      </c>
      <c r="C36" s="18" t="s">
        <v>3</v>
      </c>
      <c r="D36" s="18"/>
      <c r="E36" s="52">
        <f>AVERAGE(E37:E39)</f>
        <v>0.65</v>
      </c>
      <c r="F36" s="52">
        <f>AVERAGE(F37:F39)</f>
        <v>1</v>
      </c>
      <c r="G36" s="19" t="s">
        <v>628</v>
      </c>
    </row>
    <row r="37" spans="1:7" ht="112.2" x14ac:dyDescent="0.35">
      <c r="A37" s="12" t="s">
        <v>6</v>
      </c>
      <c r="B37" s="11" t="s">
        <v>43</v>
      </c>
      <c r="C37" s="20" t="s">
        <v>2</v>
      </c>
      <c r="D37" s="21" t="s">
        <v>189</v>
      </c>
      <c r="E37" s="52">
        <f>AVERAGE(E38:E39)</f>
        <v>0.64999999999999991</v>
      </c>
      <c r="F37" s="52">
        <f>AVERAGE(F38:F39)</f>
        <v>1</v>
      </c>
      <c r="G37" s="30" t="s">
        <v>628</v>
      </c>
    </row>
    <row r="38" spans="1:7" ht="40.799999999999997" x14ac:dyDescent="0.35">
      <c r="A38" s="2" t="s">
        <v>1</v>
      </c>
      <c r="B38" s="6" t="s">
        <v>9</v>
      </c>
      <c r="C38" s="7" t="s">
        <v>4</v>
      </c>
      <c r="D38" s="8" t="s">
        <v>225</v>
      </c>
      <c r="E38" s="52">
        <v>0.6</v>
      </c>
      <c r="F38" s="52">
        <v>1</v>
      </c>
      <c r="G38" s="14" t="s">
        <v>626</v>
      </c>
    </row>
    <row r="39" spans="1:7" ht="51" x14ac:dyDescent="0.35">
      <c r="A39" s="2" t="s">
        <v>1</v>
      </c>
      <c r="B39" s="6" t="s">
        <v>10</v>
      </c>
      <c r="C39" s="7" t="s">
        <v>190</v>
      </c>
      <c r="D39" s="8" t="s">
        <v>223</v>
      </c>
      <c r="E39" s="52">
        <v>0.7</v>
      </c>
      <c r="F39" s="52">
        <v>1</v>
      </c>
      <c r="G39" s="14" t="s">
        <v>626</v>
      </c>
    </row>
    <row r="40" spans="1:7" s="28" customFormat="1" ht="30.6" x14ac:dyDescent="0.35">
      <c r="A40" s="13" t="s">
        <v>5</v>
      </c>
      <c r="B40" s="22" t="s">
        <v>532</v>
      </c>
      <c r="C40" s="18" t="s">
        <v>7</v>
      </c>
      <c r="D40" s="18"/>
      <c r="E40" s="52">
        <f>AVERAGE(E41,E50)</f>
        <v>0.46250000000000002</v>
      </c>
      <c r="F40" s="52">
        <f>AVERAGE(F41,F50)</f>
        <v>0.70833333333333326</v>
      </c>
      <c r="G40" s="18" t="s">
        <v>628</v>
      </c>
    </row>
    <row r="41" spans="1:7" ht="61.2" x14ac:dyDescent="0.35">
      <c r="A41" s="12" t="s">
        <v>6</v>
      </c>
      <c r="B41" s="23" t="s">
        <v>555</v>
      </c>
      <c r="C41" s="24" t="s">
        <v>191</v>
      </c>
      <c r="D41" s="24" t="s">
        <v>192</v>
      </c>
      <c r="E41" s="52">
        <f>AVERAGE(E42:E49)</f>
        <v>0.625</v>
      </c>
      <c r="F41" s="52">
        <f>AVERAGE(F42:F49)</f>
        <v>0.75</v>
      </c>
      <c r="G41" s="30" t="s">
        <v>628</v>
      </c>
    </row>
    <row r="42" spans="1:7" ht="71.400000000000006" x14ac:dyDescent="0.35">
      <c r="A42" s="2" t="s">
        <v>1</v>
      </c>
      <c r="B42" s="4" t="s">
        <v>556</v>
      </c>
      <c r="C42" s="5" t="s">
        <v>193</v>
      </c>
      <c r="D42" s="5" t="s">
        <v>224</v>
      </c>
      <c r="E42" s="52">
        <v>1</v>
      </c>
      <c r="F42" s="52">
        <v>1</v>
      </c>
      <c r="G42" s="14"/>
    </row>
    <row r="43" spans="1:7" ht="51" x14ac:dyDescent="0.35">
      <c r="A43" s="2" t="s">
        <v>1</v>
      </c>
      <c r="B43" s="4" t="s">
        <v>557</v>
      </c>
      <c r="C43" s="5" t="s">
        <v>194</v>
      </c>
      <c r="D43" s="5" t="s">
        <v>195</v>
      </c>
      <c r="E43" s="52">
        <v>1</v>
      </c>
      <c r="F43" s="52">
        <v>1</v>
      </c>
      <c r="G43" s="14"/>
    </row>
    <row r="44" spans="1:7" ht="30.6" x14ac:dyDescent="0.35">
      <c r="A44" s="2" t="s">
        <v>1</v>
      </c>
      <c r="B44" s="6" t="s">
        <v>11</v>
      </c>
      <c r="C44" s="7" t="s">
        <v>196</v>
      </c>
      <c r="D44" s="10" t="s">
        <v>197</v>
      </c>
      <c r="E44" s="52">
        <v>0.5</v>
      </c>
      <c r="F44" s="52">
        <v>1</v>
      </c>
      <c r="G44" s="14" t="s">
        <v>618</v>
      </c>
    </row>
    <row r="45" spans="1:7" ht="40.799999999999997" x14ac:dyDescent="0.35">
      <c r="A45" s="2" t="s">
        <v>1</v>
      </c>
      <c r="B45" s="6" t="s">
        <v>12</v>
      </c>
      <c r="C45" s="9" t="s">
        <v>198</v>
      </c>
      <c r="D45" s="9" t="s">
        <v>226</v>
      </c>
      <c r="E45" s="52">
        <v>0</v>
      </c>
      <c r="F45" s="52">
        <v>0</v>
      </c>
      <c r="G45" s="14"/>
    </row>
    <row r="46" spans="1:7" ht="51" x14ac:dyDescent="0.35">
      <c r="A46" s="2" t="s">
        <v>1</v>
      </c>
      <c r="B46" s="6" t="s">
        <v>13</v>
      </c>
      <c r="C46" s="10" t="s">
        <v>199</v>
      </c>
      <c r="D46" s="10" t="s">
        <v>227</v>
      </c>
      <c r="E46" s="52">
        <v>0.5</v>
      </c>
      <c r="F46" s="52">
        <v>1</v>
      </c>
      <c r="G46" s="14" t="s">
        <v>620</v>
      </c>
    </row>
    <row r="47" spans="1:7" ht="20.399999999999999" x14ac:dyDescent="0.35">
      <c r="A47" s="2" t="s">
        <v>1</v>
      </c>
      <c r="B47" s="6" t="s">
        <v>14</v>
      </c>
      <c r="C47" s="9" t="s">
        <v>200</v>
      </c>
      <c r="D47" s="9" t="s">
        <v>201</v>
      </c>
      <c r="E47" s="52">
        <v>0.4</v>
      </c>
      <c r="F47" s="52">
        <v>0.4</v>
      </c>
      <c r="G47" s="14"/>
    </row>
    <row r="48" spans="1:7" ht="40.799999999999997" x14ac:dyDescent="0.35">
      <c r="A48" s="2" t="s">
        <v>1</v>
      </c>
      <c r="B48" s="6" t="s">
        <v>15</v>
      </c>
      <c r="C48" s="9" t="s">
        <v>202</v>
      </c>
      <c r="D48" s="9" t="s">
        <v>228</v>
      </c>
      <c r="E48" s="52">
        <v>0.6</v>
      </c>
      <c r="F48" s="52">
        <v>0.6</v>
      </c>
      <c r="G48" s="14"/>
    </row>
    <row r="49" spans="1:7" ht="91.8" x14ac:dyDescent="0.35">
      <c r="A49" s="2" t="s">
        <v>1</v>
      </c>
      <c r="B49" s="6" t="s">
        <v>16</v>
      </c>
      <c r="C49" s="9" t="s">
        <v>203</v>
      </c>
      <c r="D49" s="9" t="s">
        <v>229</v>
      </c>
      <c r="E49" s="52">
        <v>1</v>
      </c>
      <c r="F49" s="52">
        <v>1</v>
      </c>
      <c r="G49" s="14"/>
    </row>
    <row r="50" spans="1:7" ht="91.8" x14ac:dyDescent="0.35">
      <c r="A50" s="12" t="s">
        <v>6</v>
      </c>
      <c r="B50" s="23" t="s">
        <v>44</v>
      </c>
      <c r="C50" s="24" t="s">
        <v>204</v>
      </c>
      <c r="D50" s="24" t="s">
        <v>230</v>
      </c>
      <c r="E50" s="52">
        <f>AVERAGE(E52:E54)</f>
        <v>0.3</v>
      </c>
      <c r="F50" s="52">
        <f>AVERAGE(F52:F54)</f>
        <v>0.66666666666666663</v>
      </c>
      <c r="G50" s="30" t="s">
        <v>628</v>
      </c>
    </row>
    <row r="51" spans="1:7" ht="61.2" x14ac:dyDescent="0.35">
      <c r="A51" s="2" t="s">
        <v>1</v>
      </c>
      <c r="B51" s="6" t="s">
        <v>17</v>
      </c>
      <c r="C51" s="10" t="s">
        <v>205</v>
      </c>
      <c r="D51" s="10" t="s">
        <v>552</v>
      </c>
      <c r="E51" s="52">
        <v>0.5</v>
      </c>
      <c r="F51" s="52">
        <v>1</v>
      </c>
      <c r="G51" s="14" t="s">
        <v>617</v>
      </c>
    </row>
    <row r="52" spans="1:7" ht="61.2" x14ac:dyDescent="0.35">
      <c r="A52" s="2" t="s">
        <v>1</v>
      </c>
      <c r="B52" s="6" t="s">
        <v>17</v>
      </c>
      <c r="C52" s="10" t="s">
        <v>205</v>
      </c>
      <c r="D52" s="10" t="s">
        <v>552</v>
      </c>
      <c r="E52" s="52">
        <v>0.5</v>
      </c>
      <c r="F52" s="52">
        <v>1</v>
      </c>
      <c r="G52" s="14" t="s">
        <v>615</v>
      </c>
    </row>
    <row r="53" spans="1:7" ht="40.799999999999997" x14ac:dyDescent="0.35">
      <c r="A53" s="2" t="s">
        <v>1</v>
      </c>
      <c r="B53" s="6" t="s">
        <v>18</v>
      </c>
      <c r="C53" s="10" t="s">
        <v>206</v>
      </c>
      <c r="D53" s="10" t="s">
        <v>547</v>
      </c>
      <c r="E53" s="52">
        <v>0</v>
      </c>
      <c r="F53" s="52">
        <v>0</v>
      </c>
      <c r="G53" s="14"/>
    </row>
    <row r="54" spans="1:7" ht="81.599999999999994" x14ac:dyDescent="0.35">
      <c r="A54" s="2" t="s">
        <v>1</v>
      </c>
      <c r="B54" s="6" t="s">
        <v>19</v>
      </c>
      <c r="C54" s="10" t="s">
        <v>207</v>
      </c>
      <c r="D54" s="10" t="s">
        <v>231</v>
      </c>
      <c r="E54" s="52">
        <v>0.4</v>
      </c>
      <c r="F54" s="52">
        <v>1</v>
      </c>
      <c r="G54" s="14" t="s">
        <v>620</v>
      </c>
    </row>
    <row r="55" spans="1:7" s="28" customFormat="1" x14ac:dyDescent="0.35">
      <c r="A55" s="13" t="s">
        <v>5</v>
      </c>
      <c r="B55" s="22" t="s">
        <v>20</v>
      </c>
      <c r="C55" s="18" t="s">
        <v>208</v>
      </c>
      <c r="D55" s="18"/>
      <c r="E55" s="52">
        <f>AVERAGE(E56,E60)</f>
        <v>0.6166666666666667</v>
      </c>
      <c r="F55" s="52">
        <f>AVERAGE(F56,F60)</f>
        <v>0.875</v>
      </c>
      <c r="G55" s="18" t="s">
        <v>628</v>
      </c>
    </row>
    <row r="56" spans="1:7" ht="20.399999999999999" x14ac:dyDescent="0.35">
      <c r="A56" s="12" t="s">
        <v>6</v>
      </c>
      <c r="B56" s="23" t="s">
        <v>21</v>
      </c>
      <c r="C56" s="24" t="s">
        <v>209</v>
      </c>
      <c r="D56" s="24" t="s">
        <v>210</v>
      </c>
      <c r="E56" s="52">
        <f>AVERAGE(E57:E59)</f>
        <v>0.73333333333333339</v>
      </c>
      <c r="F56" s="52">
        <f>AVERAGE(F57:F59)</f>
        <v>1</v>
      </c>
      <c r="G56" s="30" t="s">
        <v>628</v>
      </c>
    </row>
    <row r="57" spans="1:7" ht="30.6" x14ac:dyDescent="0.35">
      <c r="A57" s="2" t="s">
        <v>1</v>
      </c>
      <c r="B57" s="6" t="s">
        <v>22</v>
      </c>
      <c r="C57" s="9" t="s">
        <v>211</v>
      </c>
      <c r="D57" s="9" t="s">
        <v>548</v>
      </c>
      <c r="E57" s="52">
        <v>1</v>
      </c>
      <c r="F57" s="52">
        <v>1</v>
      </c>
      <c r="G57" s="14"/>
    </row>
    <row r="58" spans="1:7" ht="51" x14ac:dyDescent="0.35">
      <c r="A58" s="2" t="s">
        <v>1</v>
      </c>
      <c r="B58" s="6" t="s">
        <v>23</v>
      </c>
      <c r="C58" s="9" t="s">
        <v>212</v>
      </c>
      <c r="D58" s="9" t="s">
        <v>553</v>
      </c>
      <c r="E58" s="52">
        <v>1</v>
      </c>
      <c r="F58" s="52">
        <v>1</v>
      </c>
      <c r="G58" s="14"/>
    </row>
    <row r="59" spans="1:7" ht="40.799999999999997" x14ac:dyDescent="0.35">
      <c r="A59" s="2" t="s">
        <v>1</v>
      </c>
      <c r="B59" s="6" t="s">
        <v>24</v>
      </c>
      <c r="C59" s="9" t="s">
        <v>213</v>
      </c>
      <c r="D59" s="9" t="s">
        <v>551</v>
      </c>
      <c r="E59" s="52">
        <v>0.2</v>
      </c>
      <c r="F59" s="52">
        <v>1</v>
      </c>
      <c r="G59" s="14" t="s">
        <v>618</v>
      </c>
    </row>
    <row r="60" spans="1:7" ht="20.399999999999999" x14ac:dyDescent="0.35">
      <c r="A60" s="12" t="s">
        <v>6</v>
      </c>
      <c r="B60" s="11" t="s">
        <v>25</v>
      </c>
      <c r="C60" s="29" t="s">
        <v>214</v>
      </c>
      <c r="D60" s="29" t="s">
        <v>215</v>
      </c>
      <c r="E60" s="52">
        <f>AVERAGE(E61:E62)</f>
        <v>0.5</v>
      </c>
      <c r="F60" s="52">
        <f>AVERAGE(F61:F62)</f>
        <v>0.75</v>
      </c>
      <c r="G60" s="30" t="s">
        <v>628</v>
      </c>
    </row>
    <row r="61" spans="1:7" ht="30.6" x14ac:dyDescent="0.35">
      <c r="A61" s="2" t="s">
        <v>1</v>
      </c>
      <c r="B61" s="6" t="s">
        <v>26</v>
      </c>
      <c r="C61" s="9" t="s">
        <v>216</v>
      </c>
      <c r="D61" s="9" t="s">
        <v>217</v>
      </c>
      <c r="E61" s="52">
        <v>1</v>
      </c>
      <c r="F61" s="52">
        <v>1</v>
      </c>
      <c r="G61" s="14"/>
    </row>
    <row r="62" spans="1:7" ht="51" x14ac:dyDescent="0.35">
      <c r="A62" s="2" t="s">
        <v>1</v>
      </c>
      <c r="B62" s="6" t="s">
        <v>27</v>
      </c>
      <c r="C62" s="9" t="s">
        <v>218</v>
      </c>
      <c r="D62" s="9" t="s">
        <v>549</v>
      </c>
      <c r="E62" s="52">
        <v>0</v>
      </c>
      <c r="F62" s="52">
        <v>0.5</v>
      </c>
      <c r="G62" s="14" t="s">
        <v>618</v>
      </c>
    </row>
    <row r="63" spans="1:7" s="28" customFormat="1" ht="20.399999999999999" x14ac:dyDescent="0.35">
      <c r="A63" s="13" t="s">
        <v>5</v>
      </c>
      <c r="B63" s="22" t="s">
        <v>28</v>
      </c>
      <c r="C63" s="18" t="s">
        <v>219</v>
      </c>
      <c r="D63" s="18"/>
      <c r="E63" s="52">
        <f>AVERAGE(E64,E68,E72)</f>
        <v>0.76111111111111107</v>
      </c>
      <c r="F63" s="52">
        <f>AVERAGE(F64,F68,F72)</f>
        <v>0.89444444444444438</v>
      </c>
      <c r="G63" s="18" t="s">
        <v>628</v>
      </c>
    </row>
    <row r="64" spans="1:7" ht="61.2" x14ac:dyDescent="0.35">
      <c r="A64" s="12" t="s">
        <v>6</v>
      </c>
      <c r="B64" s="11" t="s">
        <v>29</v>
      </c>
      <c r="C64" s="29" t="s">
        <v>220</v>
      </c>
      <c r="D64" s="29" t="s">
        <v>221</v>
      </c>
      <c r="E64" s="52">
        <f>AVERAGE(E65:E67)</f>
        <v>0.93333333333333324</v>
      </c>
      <c r="F64" s="52">
        <f>AVERAGE(F65:F67)</f>
        <v>0.93333333333333324</v>
      </c>
      <c r="G64" s="30" t="s">
        <v>628</v>
      </c>
    </row>
    <row r="65" spans="1:7" ht="51" x14ac:dyDescent="0.35">
      <c r="A65" s="2" t="s">
        <v>1</v>
      </c>
      <c r="B65" s="6" t="s">
        <v>30</v>
      </c>
      <c r="C65" s="9" t="s">
        <v>222</v>
      </c>
      <c r="D65" s="9" t="s">
        <v>232</v>
      </c>
      <c r="E65" s="52">
        <v>1</v>
      </c>
      <c r="F65" s="52">
        <v>1</v>
      </c>
      <c r="G65" s="14"/>
    </row>
    <row r="66" spans="1:7" ht="91.8" x14ac:dyDescent="0.35">
      <c r="A66" s="2" t="s">
        <v>1</v>
      </c>
      <c r="B66" s="6" t="s">
        <v>31</v>
      </c>
      <c r="C66" s="9" t="s">
        <v>233</v>
      </c>
      <c r="D66" s="9" t="s">
        <v>234</v>
      </c>
      <c r="E66" s="52">
        <v>1</v>
      </c>
      <c r="F66" s="52">
        <v>1</v>
      </c>
      <c r="G66" s="14"/>
    </row>
    <row r="67" spans="1:7" ht="71.400000000000006" x14ac:dyDescent="0.35">
      <c r="A67" s="2" t="s">
        <v>1</v>
      </c>
      <c r="B67" s="6" t="s">
        <v>32</v>
      </c>
      <c r="C67" s="9" t="s">
        <v>235</v>
      </c>
      <c r="D67" s="9" t="s">
        <v>236</v>
      </c>
      <c r="E67" s="52">
        <v>0.8</v>
      </c>
      <c r="F67" s="52">
        <v>0.8</v>
      </c>
      <c r="G67" s="14"/>
    </row>
    <row r="68" spans="1:7" ht="91.8" x14ac:dyDescent="0.35">
      <c r="A68" s="12" t="s">
        <v>6</v>
      </c>
      <c r="B68" s="11" t="s">
        <v>33</v>
      </c>
      <c r="C68" s="20" t="s">
        <v>237</v>
      </c>
      <c r="D68" s="20" t="s">
        <v>252</v>
      </c>
      <c r="E68" s="52">
        <f>AVERAGE(E69:E71)</f>
        <v>0.70000000000000007</v>
      </c>
      <c r="F68" s="52">
        <f>AVERAGE(F69:F71)</f>
        <v>1</v>
      </c>
      <c r="G68" s="30" t="s">
        <v>628</v>
      </c>
    </row>
    <row r="69" spans="1:7" ht="40.799999999999997" x14ac:dyDescent="0.35">
      <c r="A69" s="2" t="s">
        <v>1</v>
      </c>
      <c r="B69" s="6" t="s">
        <v>34</v>
      </c>
      <c r="C69" s="9" t="s">
        <v>238</v>
      </c>
      <c r="D69" s="9" t="s">
        <v>241</v>
      </c>
      <c r="E69" s="52">
        <v>1</v>
      </c>
      <c r="F69" s="52">
        <v>1</v>
      </c>
      <c r="G69" s="14"/>
    </row>
    <row r="70" spans="1:7" ht="71.400000000000006" x14ac:dyDescent="0.35">
      <c r="A70" s="2" t="s">
        <v>1</v>
      </c>
      <c r="B70" s="6" t="s">
        <v>35</v>
      </c>
      <c r="C70" s="9" t="s">
        <v>239</v>
      </c>
      <c r="D70" s="9" t="s">
        <v>240</v>
      </c>
      <c r="E70" s="52">
        <v>0.1</v>
      </c>
      <c r="F70" s="52">
        <v>1</v>
      </c>
      <c r="G70" s="14" t="s">
        <v>618</v>
      </c>
    </row>
    <row r="71" spans="1:7" ht="30.6" x14ac:dyDescent="0.35">
      <c r="A71" s="2" t="s">
        <v>1</v>
      </c>
      <c r="B71" s="6" t="s">
        <v>36</v>
      </c>
      <c r="C71" s="9" t="s">
        <v>242</v>
      </c>
      <c r="D71" s="9" t="s">
        <v>243</v>
      </c>
      <c r="E71" s="52">
        <v>1</v>
      </c>
      <c r="F71" s="52">
        <v>1</v>
      </c>
      <c r="G71" s="14"/>
    </row>
    <row r="72" spans="1:7" ht="30.6" x14ac:dyDescent="0.35">
      <c r="A72" s="12" t="s">
        <v>6</v>
      </c>
      <c r="B72" s="11" t="s">
        <v>37</v>
      </c>
      <c r="C72" s="29" t="s">
        <v>244</v>
      </c>
      <c r="D72" s="29" t="s">
        <v>245</v>
      </c>
      <c r="E72" s="52">
        <f>AVERAGE(E73:E75)</f>
        <v>0.65</v>
      </c>
      <c r="F72" s="52">
        <f>AVERAGE(F73:F75)</f>
        <v>0.75</v>
      </c>
      <c r="G72" s="30" t="s">
        <v>628</v>
      </c>
    </row>
    <row r="73" spans="1:7" ht="40.799999999999997" x14ac:dyDescent="0.35">
      <c r="A73" s="2" t="s">
        <v>1</v>
      </c>
      <c r="B73" s="6" t="s">
        <v>38</v>
      </c>
      <c r="C73" s="9" t="s">
        <v>246</v>
      </c>
      <c r="D73" s="9" t="s">
        <v>247</v>
      </c>
      <c r="E73" s="52">
        <v>1</v>
      </c>
      <c r="F73" s="52">
        <v>1</v>
      </c>
      <c r="G73" s="14"/>
    </row>
    <row r="74" spans="1:7" ht="40.799999999999997" x14ac:dyDescent="0.35">
      <c r="A74" s="2" t="s">
        <v>1</v>
      </c>
      <c r="B74" s="6" t="s">
        <v>39</v>
      </c>
      <c r="C74" s="9" t="s">
        <v>248</v>
      </c>
      <c r="D74" s="9" t="s">
        <v>249</v>
      </c>
      <c r="E74" s="52">
        <v>0.25</v>
      </c>
      <c r="F74" s="52">
        <v>0.25</v>
      </c>
      <c r="G74" s="14"/>
    </row>
    <row r="75" spans="1:7" ht="71.400000000000006" x14ac:dyDescent="0.35">
      <c r="A75" s="2" t="s">
        <v>1</v>
      </c>
      <c r="B75" s="6" t="s">
        <v>40</v>
      </c>
      <c r="C75" s="9" t="s">
        <v>250</v>
      </c>
      <c r="D75" s="9" t="s">
        <v>251</v>
      </c>
      <c r="E75" s="52">
        <v>0.7</v>
      </c>
      <c r="F75" s="52">
        <v>1</v>
      </c>
      <c r="G75" s="14" t="s">
        <v>615</v>
      </c>
    </row>
    <row r="76" spans="1:7" s="28" customFormat="1" ht="20.399999999999999" x14ac:dyDescent="0.35">
      <c r="A76" s="13" t="s">
        <v>5</v>
      </c>
      <c r="B76" s="22" t="s">
        <v>41</v>
      </c>
      <c r="C76" s="18" t="s">
        <v>253</v>
      </c>
      <c r="D76" s="18"/>
      <c r="E76" s="52">
        <f>AVERAGE(E77:E91)</f>
        <v>0.77111111111111097</v>
      </c>
      <c r="F76" s="52">
        <f>AVERAGE(F77:F91)</f>
        <v>0.92349206349206348</v>
      </c>
      <c r="G76" s="18" t="s">
        <v>628</v>
      </c>
    </row>
    <row r="77" spans="1:7" ht="30.6" x14ac:dyDescent="0.35">
      <c r="A77" s="12" t="s">
        <v>6</v>
      </c>
      <c r="B77" s="11" t="s">
        <v>45</v>
      </c>
      <c r="C77" s="20" t="s">
        <v>254</v>
      </c>
      <c r="D77" s="20" t="s">
        <v>255</v>
      </c>
      <c r="E77" s="52">
        <f>AVERAGE(E78:E83)</f>
        <v>0.96666666666666667</v>
      </c>
      <c r="F77" s="52">
        <f>AVERAGE(F78:F83)</f>
        <v>0.96666666666666667</v>
      </c>
      <c r="G77" s="30" t="s">
        <v>628</v>
      </c>
    </row>
    <row r="78" spans="1:7" ht="71.400000000000006" x14ac:dyDescent="0.35">
      <c r="A78" s="2" t="s">
        <v>1</v>
      </c>
      <c r="B78" s="6" t="s">
        <v>46</v>
      </c>
      <c r="C78" s="9" t="s">
        <v>256</v>
      </c>
      <c r="D78" s="9" t="s">
        <v>522</v>
      </c>
      <c r="E78" s="52">
        <v>1</v>
      </c>
      <c r="F78" s="52">
        <v>1</v>
      </c>
      <c r="G78" s="14"/>
    </row>
    <row r="79" spans="1:7" ht="40.799999999999997" x14ac:dyDescent="0.35">
      <c r="A79" s="2" t="s">
        <v>1</v>
      </c>
      <c r="B79" s="6" t="s">
        <v>47</v>
      </c>
      <c r="C79" s="9" t="s">
        <v>257</v>
      </c>
      <c r="D79" s="9" t="s">
        <v>523</v>
      </c>
      <c r="E79" s="52">
        <v>1</v>
      </c>
      <c r="F79" s="52">
        <v>1</v>
      </c>
      <c r="G79" s="14"/>
    </row>
    <row r="80" spans="1:7" ht="30.6" x14ac:dyDescent="0.35">
      <c r="A80" s="2" t="s">
        <v>1</v>
      </c>
      <c r="B80" s="6" t="s">
        <v>48</v>
      </c>
      <c r="C80" s="9" t="s">
        <v>258</v>
      </c>
      <c r="D80" s="9" t="s">
        <v>259</v>
      </c>
      <c r="E80" s="52">
        <v>0.8</v>
      </c>
      <c r="F80" s="52">
        <v>0.8</v>
      </c>
      <c r="G80" s="14"/>
    </row>
    <row r="81" spans="1:7" ht="51" x14ac:dyDescent="0.35">
      <c r="A81" s="2" t="s">
        <v>1</v>
      </c>
      <c r="B81" s="6" t="s">
        <v>49</v>
      </c>
      <c r="C81" s="9" t="s">
        <v>260</v>
      </c>
      <c r="D81" s="9" t="s">
        <v>524</v>
      </c>
      <c r="E81" s="52">
        <v>1</v>
      </c>
      <c r="F81" s="52">
        <v>1</v>
      </c>
      <c r="G81" s="14"/>
    </row>
    <row r="82" spans="1:7" ht="30.6" x14ac:dyDescent="0.35">
      <c r="A82" s="2" t="s">
        <v>1</v>
      </c>
      <c r="B82" s="6" t="s">
        <v>50</v>
      </c>
      <c r="C82" s="9" t="s">
        <v>261</v>
      </c>
      <c r="D82" s="9" t="s">
        <v>262</v>
      </c>
      <c r="E82" s="52">
        <v>1</v>
      </c>
      <c r="F82" s="52">
        <v>1</v>
      </c>
      <c r="G82" s="14"/>
    </row>
    <row r="83" spans="1:7" ht="71.400000000000006" x14ac:dyDescent="0.35">
      <c r="A83" s="2" t="s">
        <v>1</v>
      </c>
      <c r="B83" s="6" t="s">
        <v>51</v>
      </c>
      <c r="C83" s="9" t="s">
        <v>263</v>
      </c>
      <c r="D83" s="9" t="s">
        <v>525</v>
      </c>
      <c r="E83" s="52">
        <v>1</v>
      </c>
      <c r="F83" s="52">
        <v>1</v>
      </c>
      <c r="G83" s="14"/>
    </row>
    <row r="84" spans="1:7" ht="51" x14ac:dyDescent="0.35">
      <c r="A84" s="12" t="s">
        <v>6</v>
      </c>
      <c r="B84" s="11" t="s">
        <v>52</v>
      </c>
      <c r="C84" s="29" t="s">
        <v>339</v>
      </c>
      <c r="D84" s="29" t="s">
        <v>340</v>
      </c>
      <c r="E84" s="52">
        <f>AVERAGE(E85:E91)</f>
        <v>0.6</v>
      </c>
      <c r="F84" s="52">
        <f>AVERAGE(F85:F91)</f>
        <v>0.88571428571428579</v>
      </c>
      <c r="G84" s="30" t="s">
        <v>628</v>
      </c>
    </row>
    <row r="85" spans="1:7" ht="51" x14ac:dyDescent="0.35">
      <c r="A85" s="2" t="s">
        <v>1</v>
      </c>
      <c r="B85" s="6" t="s">
        <v>53</v>
      </c>
      <c r="C85" s="9" t="s">
        <v>341</v>
      </c>
      <c r="D85" s="9" t="s">
        <v>342</v>
      </c>
      <c r="E85" s="52">
        <v>0.6</v>
      </c>
      <c r="F85" s="52">
        <v>0.6</v>
      </c>
      <c r="G85" s="14"/>
    </row>
    <row r="86" spans="1:7" ht="40.799999999999997" x14ac:dyDescent="0.35">
      <c r="A86" s="2" t="s">
        <v>1</v>
      </c>
      <c r="B86" s="6" t="s">
        <v>54</v>
      </c>
      <c r="C86" s="9" t="s">
        <v>343</v>
      </c>
      <c r="D86" s="9" t="s">
        <v>344</v>
      </c>
      <c r="E86" s="52">
        <v>1</v>
      </c>
      <c r="F86" s="52">
        <v>1</v>
      </c>
      <c r="G86" s="14"/>
    </row>
    <row r="87" spans="1:7" ht="40.799999999999997" x14ac:dyDescent="0.35">
      <c r="A87" s="2" t="s">
        <v>1</v>
      </c>
      <c r="B87" s="6" t="s">
        <v>55</v>
      </c>
      <c r="C87" s="9" t="s">
        <v>345</v>
      </c>
      <c r="D87" s="9" t="s">
        <v>346</v>
      </c>
      <c r="E87" s="52">
        <v>0.6</v>
      </c>
      <c r="F87" s="52">
        <v>0.6</v>
      </c>
      <c r="G87" s="14"/>
    </row>
    <row r="88" spans="1:7" ht="30.6" x14ac:dyDescent="0.35">
      <c r="A88" s="2" t="s">
        <v>1</v>
      </c>
      <c r="B88" s="6" t="s">
        <v>56</v>
      </c>
      <c r="C88" s="9" t="s">
        <v>347</v>
      </c>
      <c r="D88" s="9" t="s">
        <v>348</v>
      </c>
      <c r="E88" s="52">
        <v>1</v>
      </c>
      <c r="F88" s="52">
        <v>1</v>
      </c>
      <c r="G88" s="14"/>
    </row>
    <row r="89" spans="1:7" ht="51" x14ac:dyDescent="0.35">
      <c r="A89" s="2" t="s">
        <v>1</v>
      </c>
      <c r="B89" s="6" t="s">
        <v>57</v>
      </c>
      <c r="C89" s="9" t="s">
        <v>349</v>
      </c>
      <c r="D89" s="9" t="s">
        <v>350</v>
      </c>
      <c r="E89" s="52">
        <v>0</v>
      </c>
      <c r="F89" s="52">
        <v>1</v>
      </c>
      <c r="G89" s="14" t="s">
        <v>612</v>
      </c>
    </row>
    <row r="90" spans="1:7" ht="61.2" x14ac:dyDescent="0.35">
      <c r="A90" s="2" t="s">
        <v>1</v>
      </c>
      <c r="B90" s="6" t="s">
        <v>58</v>
      </c>
      <c r="C90" s="9" t="s">
        <v>351</v>
      </c>
      <c r="D90" s="9" t="s">
        <v>352</v>
      </c>
      <c r="E90" s="52">
        <v>0</v>
      </c>
      <c r="F90" s="52">
        <v>1</v>
      </c>
      <c r="G90" s="14" t="s">
        <v>606</v>
      </c>
    </row>
    <row r="91" spans="1:7" ht="30.6" x14ac:dyDescent="0.35">
      <c r="A91" s="2" t="s">
        <v>1</v>
      </c>
      <c r="B91" s="6" t="s">
        <v>59</v>
      </c>
      <c r="C91" s="9" t="s">
        <v>353</v>
      </c>
      <c r="D91" s="9" t="s">
        <v>354</v>
      </c>
      <c r="E91" s="52">
        <v>1</v>
      </c>
      <c r="F91" s="52">
        <v>1</v>
      </c>
      <c r="G91" s="14"/>
    </row>
    <row r="92" spans="1:7" s="28" customFormat="1" ht="20.399999999999999" x14ac:dyDescent="0.35">
      <c r="A92" s="13" t="s">
        <v>5</v>
      </c>
      <c r="B92" s="22" t="s">
        <v>60</v>
      </c>
      <c r="C92" s="18" t="s">
        <v>264</v>
      </c>
      <c r="D92" s="18"/>
      <c r="E92" s="52">
        <f>AVERAGE(E93:E141)</f>
        <v>0.56874149659863926</v>
      </c>
      <c r="F92" s="52">
        <f>AVERAGE(F93:F141)</f>
        <v>0.88736394557823117</v>
      </c>
      <c r="G92" s="18" t="s">
        <v>628</v>
      </c>
    </row>
    <row r="93" spans="1:7" ht="30.6" x14ac:dyDescent="0.35">
      <c r="A93" s="12" t="s">
        <v>6</v>
      </c>
      <c r="B93" s="11" t="s">
        <v>61</v>
      </c>
      <c r="C93" s="29" t="s">
        <v>355</v>
      </c>
      <c r="D93" s="29" t="s">
        <v>356</v>
      </c>
      <c r="E93" s="52">
        <f>AVERAGE(E94:E97)</f>
        <v>0.75</v>
      </c>
      <c r="F93" s="52">
        <f>AVERAGE(F94:F97)</f>
        <v>0.8</v>
      </c>
      <c r="G93" s="30" t="s">
        <v>628</v>
      </c>
    </row>
    <row r="94" spans="1:7" ht="40.799999999999997" x14ac:dyDescent="0.35">
      <c r="A94" s="2" t="s">
        <v>1</v>
      </c>
      <c r="B94" s="6" t="s">
        <v>62</v>
      </c>
      <c r="C94" s="9" t="s">
        <v>357</v>
      </c>
      <c r="D94" s="9" t="s">
        <v>358</v>
      </c>
      <c r="E94" s="52">
        <v>0.3</v>
      </c>
      <c r="F94" s="52">
        <v>0.3</v>
      </c>
      <c r="G94" s="14"/>
    </row>
    <row r="95" spans="1:7" ht="30.6" x14ac:dyDescent="0.35">
      <c r="A95" s="2" t="s">
        <v>1</v>
      </c>
      <c r="B95" s="6" t="s">
        <v>63</v>
      </c>
      <c r="C95" s="9" t="s">
        <v>359</v>
      </c>
      <c r="D95" s="9" t="s">
        <v>360</v>
      </c>
      <c r="E95" s="52">
        <v>0.9</v>
      </c>
      <c r="F95" s="52">
        <v>0.9</v>
      </c>
      <c r="G95" s="14"/>
    </row>
    <row r="96" spans="1:7" ht="51" x14ac:dyDescent="0.35">
      <c r="A96" s="2" t="s">
        <v>1</v>
      </c>
      <c r="B96" s="6" t="s">
        <v>64</v>
      </c>
      <c r="C96" s="9" t="s">
        <v>361</v>
      </c>
      <c r="D96" s="9" t="s">
        <v>362</v>
      </c>
      <c r="E96" s="52">
        <v>1</v>
      </c>
      <c r="F96" s="52">
        <v>1</v>
      </c>
      <c r="G96" s="14"/>
    </row>
    <row r="97" spans="1:7" ht="40.799999999999997" x14ac:dyDescent="0.35">
      <c r="A97" s="2" t="s">
        <v>1</v>
      </c>
      <c r="B97" s="6" t="s">
        <v>65</v>
      </c>
      <c r="C97" s="9" t="s">
        <v>363</v>
      </c>
      <c r="D97" s="9" t="s">
        <v>364</v>
      </c>
      <c r="E97" s="52">
        <v>0.8</v>
      </c>
      <c r="F97" s="52">
        <v>1</v>
      </c>
      <c r="G97" s="14" t="s">
        <v>611</v>
      </c>
    </row>
    <row r="98" spans="1:7" ht="40.799999999999997" x14ac:dyDescent="0.35">
      <c r="A98" s="12" t="s">
        <v>6</v>
      </c>
      <c r="B98" s="11" t="s">
        <v>66</v>
      </c>
      <c r="C98" s="29" t="s">
        <v>365</v>
      </c>
      <c r="D98" s="29" t="s">
        <v>366</v>
      </c>
      <c r="E98" s="52">
        <f>AVERAGE(E99:E101)</f>
        <v>0.53333333333333333</v>
      </c>
      <c r="F98" s="52">
        <f>AVERAGE(F99:F101)</f>
        <v>0.53333333333333333</v>
      </c>
      <c r="G98" s="30" t="s">
        <v>628</v>
      </c>
    </row>
    <row r="99" spans="1:7" ht="61.2" x14ac:dyDescent="0.35">
      <c r="A99" s="2" t="s">
        <v>1</v>
      </c>
      <c r="B99" s="6" t="s">
        <v>67</v>
      </c>
      <c r="C99" s="9" t="s">
        <v>367</v>
      </c>
      <c r="D99" s="9" t="s">
        <v>368</v>
      </c>
      <c r="E99" s="52">
        <v>0.7</v>
      </c>
      <c r="F99" s="52">
        <v>0.7</v>
      </c>
      <c r="G99" s="14"/>
    </row>
    <row r="100" spans="1:7" ht="51" x14ac:dyDescent="0.35">
      <c r="A100" s="2" t="s">
        <v>1</v>
      </c>
      <c r="B100" s="6" t="s">
        <v>68</v>
      </c>
      <c r="C100" s="9" t="s">
        <v>369</v>
      </c>
      <c r="D100" s="9" t="s">
        <v>370</v>
      </c>
      <c r="E100" s="52">
        <v>0.3</v>
      </c>
      <c r="F100" s="52">
        <v>0.3</v>
      </c>
      <c r="G100" s="14"/>
    </row>
    <row r="101" spans="1:7" ht="81.599999999999994" x14ac:dyDescent="0.35">
      <c r="A101" s="2" t="s">
        <v>1</v>
      </c>
      <c r="B101" s="6" t="s">
        <v>69</v>
      </c>
      <c r="C101" s="9" t="s">
        <v>371</v>
      </c>
      <c r="D101" s="9" t="s">
        <v>372</v>
      </c>
      <c r="E101" s="52">
        <v>0.6</v>
      </c>
      <c r="F101" s="52">
        <v>0.6</v>
      </c>
      <c r="G101" s="14"/>
    </row>
    <row r="102" spans="1:7" ht="20.399999999999999" x14ac:dyDescent="0.35">
      <c r="A102" s="12" t="s">
        <v>6</v>
      </c>
      <c r="B102" s="11" t="s">
        <v>70</v>
      </c>
      <c r="C102" s="29" t="s">
        <v>373</v>
      </c>
      <c r="D102" s="29" t="s">
        <v>374</v>
      </c>
      <c r="E102" s="52">
        <f>AVERAGE(E103:E104)</f>
        <v>0.85</v>
      </c>
      <c r="F102" s="52">
        <f>AVERAGE(F103:F104)</f>
        <v>0.85</v>
      </c>
      <c r="G102" s="30" t="s">
        <v>628</v>
      </c>
    </row>
    <row r="103" spans="1:7" ht="51" x14ac:dyDescent="0.35">
      <c r="A103" s="2" t="s">
        <v>1</v>
      </c>
      <c r="B103" s="6" t="s">
        <v>71</v>
      </c>
      <c r="C103" s="9" t="s">
        <v>375</v>
      </c>
      <c r="D103" s="9" t="s">
        <v>554</v>
      </c>
      <c r="E103" s="52">
        <v>1</v>
      </c>
      <c r="F103" s="52">
        <v>1</v>
      </c>
      <c r="G103" s="14"/>
    </row>
    <row r="104" spans="1:7" ht="61.2" x14ac:dyDescent="0.35">
      <c r="A104" s="2" t="s">
        <v>1</v>
      </c>
      <c r="B104" s="6" t="s">
        <v>72</v>
      </c>
      <c r="C104" s="9" t="s">
        <v>376</v>
      </c>
      <c r="D104" s="9" t="s">
        <v>377</v>
      </c>
      <c r="E104" s="52">
        <v>0.7</v>
      </c>
      <c r="F104" s="52">
        <v>0.7</v>
      </c>
      <c r="G104" s="14"/>
    </row>
    <row r="105" spans="1:7" ht="20.399999999999999" x14ac:dyDescent="0.35">
      <c r="A105" s="12" t="s">
        <v>6</v>
      </c>
      <c r="B105" s="11" t="s">
        <v>166</v>
      </c>
      <c r="C105" s="29" t="s">
        <v>378</v>
      </c>
      <c r="D105" s="29" t="s">
        <v>379</v>
      </c>
      <c r="E105" s="52">
        <f>AVERAGE(E106:E107)</f>
        <v>0.7</v>
      </c>
      <c r="F105" s="52">
        <f>AVERAGE(F106:F107)</f>
        <v>0.7</v>
      </c>
      <c r="G105" s="30" t="s">
        <v>628</v>
      </c>
    </row>
    <row r="106" spans="1:7" ht="51" x14ac:dyDescent="0.35">
      <c r="A106" s="2" t="s">
        <v>1</v>
      </c>
      <c r="B106" s="6" t="s">
        <v>73</v>
      </c>
      <c r="C106" s="9" t="s">
        <v>380</v>
      </c>
      <c r="D106" s="9" t="s">
        <v>381</v>
      </c>
      <c r="E106" s="52">
        <v>0.8</v>
      </c>
      <c r="F106" s="52">
        <v>0.8</v>
      </c>
      <c r="G106" s="14"/>
    </row>
    <row r="107" spans="1:7" ht="71.400000000000006" x14ac:dyDescent="0.35">
      <c r="A107" s="2" t="s">
        <v>1</v>
      </c>
      <c r="B107" s="6" t="s">
        <v>74</v>
      </c>
      <c r="C107" s="9" t="s">
        <v>382</v>
      </c>
      <c r="D107" s="9" t="s">
        <v>383</v>
      </c>
      <c r="E107" s="52">
        <v>0.6</v>
      </c>
      <c r="F107" s="52">
        <v>0.6</v>
      </c>
      <c r="G107" s="14"/>
    </row>
    <row r="108" spans="1:7" ht="30.6" x14ac:dyDescent="0.35">
      <c r="A108" s="12" t="s">
        <v>6</v>
      </c>
      <c r="B108" s="11" t="s">
        <v>75</v>
      </c>
      <c r="C108" s="29" t="s">
        <v>384</v>
      </c>
      <c r="D108" s="29" t="s">
        <v>385</v>
      </c>
      <c r="E108" s="52">
        <f>AVERAGE(E109)</f>
        <v>1</v>
      </c>
      <c r="F108" s="52">
        <f>AVERAGE(F109)</f>
        <v>1</v>
      </c>
      <c r="G108" s="30" t="s">
        <v>628</v>
      </c>
    </row>
    <row r="109" spans="1:7" ht="40.799999999999997" x14ac:dyDescent="0.35">
      <c r="A109" s="2" t="s">
        <v>1</v>
      </c>
      <c r="B109" s="6" t="s">
        <v>76</v>
      </c>
      <c r="C109" s="9" t="s">
        <v>386</v>
      </c>
      <c r="D109" s="9" t="s">
        <v>387</v>
      </c>
      <c r="E109" s="52">
        <v>1</v>
      </c>
      <c r="F109" s="52">
        <v>1</v>
      </c>
      <c r="G109" s="14"/>
    </row>
    <row r="110" spans="1:7" ht="30.6" x14ac:dyDescent="0.35">
      <c r="A110" s="12" t="s">
        <v>6</v>
      </c>
      <c r="B110" s="11" t="s">
        <v>77</v>
      </c>
      <c r="C110" s="29" t="s">
        <v>388</v>
      </c>
      <c r="D110" s="29" t="s">
        <v>389</v>
      </c>
      <c r="E110" s="52">
        <f>AVERAGE(E112:E113)</f>
        <v>0.65</v>
      </c>
      <c r="F110" s="52">
        <f>AVERAGE(F112:F113)</f>
        <v>1</v>
      </c>
      <c r="G110" s="30" t="s">
        <v>628</v>
      </c>
    </row>
    <row r="111" spans="1:7" ht="61.2" x14ac:dyDescent="0.35">
      <c r="A111" s="2" t="s">
        <v>1</v>
      </c>
      <c r="B111" s="6" t="s">
        <v>78</v>
      </c>
      <c r="C111" s="9" t="s">
        <v>390</v>
      </c>
      <c r="D111" s="9" t="s">
        <v>526</v>
      </c>
      <c r="E111" s="52">
        <v>0.3</v>
      </c>
      <c r="F111" s="52">
        <v>1</v>
      </c>
      <c r="G111" s="14" t="s">
        <v>617</v>
      </c>
    </row>
    <row r="112" spans="1:7" ht="61.2" x14ac:dyDescent="0.35">
      <c r="A112" s="2" t="s">
        <v>1</v>
      </c>
      <c r="B112" s="6" t="s">
        <v>78</v>
      </c>
      <c r="C112" s="9" t="s">
        <v>390</v>
      </c>
      <c r="D112" s="9" t="s">
        <v>526</v>
      </c>
      <c r="E112" s="52">
        <v>0.3</v>
      </c>
      <c r="F112" s="52">
        <v>1</v>
      </c>
      <c r="G112" s="14" t="s">
        <v>614</v>
      </c>
    </row>
    <row r="113" spans="1:7" ht="71.400000000000006" x14ac:dyDescent="0.35">
      <c r="A113" s="2" t="s">
        <v>1</v>
      </c>
      <c r="B113" s="6" t="s">
        <v>79</v>
      </c>
      <c r="C113" s="9" t="s">
        <v>391</v>
      </c>
      <c r="D113" s="9" t="s">
        <v>392</v>
      </c>
      <c r="E113" s="52">
        <v>1</v>
      </c>
      <c r="F113" s="52">
        <v>1</v>
      </c>
      <c r="G113" s="14" t="s">
        <v>617</v>
      </c>
    </row>
    <row r="114" spans="1:7" ht="40.799999999999997" x14ac:dyDescent="0.35">
      <c r="A114" s="12" t="s">
        <v>6</v>
      </c>
      <c r="B114" s="11" t="s">
        <v>80</v>
      </c>
      <c r="C114" s="29" t="s">
        <v>393</v>
      </c>
      <c r="D114" s="29" t="s">
        <v>394</v>
      </c>
      <c r="E114" s="52">
        <f>AVERAGE(E117:E120)</f>
        <v>0.5</v>
      </c>
      <c r="F114" s="52">
        <f>AVERAGE(F117:F120)</f>
        <v>0.97499999999999998</v>
      </c>
      <c r="G114" s="30" t="s">
        <v>628</v>
      </c>
    </row>
    <row r="115" spans="1:7" ht="20.399999999999999" x14ac:dyDescent="0.35">
      <c r="A115" s="2" t="s">
        <v>1</v>
      </c>
      <c r="B115" s="6" t="s">
        <v>84</v>
      </c>
      <c r="C115" s="9" t="s">
        <v>395</v>
      </c>
      <c r="D115" s="9" t="s">
        <v>396</v>
      </c>
      <c r="E115" s="52">
        <v>0</v>
      </c>
      <c r="F115" s="52">
        <v>0.9</v>
      </c>
      <c r="G115" s="14" t="s">
        <v>624</v>
      </c>
    </row>
    <row r="116" spans="1:7" ht="20.399999999999999" x14ac:dyDescent="0.35">
      <c r="A116" s="2" t="s">
        <v>1</v>
      </c>
      <c r="B116" s="6" t="s">
        <v>84</v>
      </c>
      <c r="C116" s="9" t="s">
        <v>395</v>
      </c>
      <c r="D116" s="9" t="s">
        <v>396</v>
      </c>
      <c r="E116" s="52">
        <v>0</v>
      </c>
      <c r="F116" s="52">
        <v>0.9</v>
      </c>
      <c r="G116" s="14" t="s">
        <v>606</v>
      </c>
    </row>
    <row r="117" spans="1:7" ht="20.399999999999999" x14ac:dyDescent="0.35">
      <c r="A117" s="2" t="s">
        <v>1</v>
      </c>
      <c r="B117" s="6" t="s">
        <v>84</v>
      </c>
      <c r="C117" s="9" t="s">
        <v>395</v>
      </c>
      <c r="D117" s="9" t="s">
        <v>396</v>
      </c>
      <c r="E117" s="52">
        <v>0</v>
      </c>
      <c r="F117" s="52">
        <v>0.9</v>
      </c>
      <c r="G117" s="14" t="s">
        <v>612</v>
      </c>
    </row>
    <row r="118" spans="1:7" ht="40.799999999999997" x14ac:dyDescent="0.35">
      <c r="A118" s="2" t="s">
        <v>1</v>
      </c>
      <c r="B118" s="6" t="s">
        <v>81</v>
      </c>
      <c r="C118" s="9" t="s">
        <v>397</v>
      </c>
      <c r="D118" s="9" t="s">
        <v>398</v>
      </c>
      <c r="E118" s="52">
        <v>0</v>
      </c>
      <c r="F118" s="52">
        <v>1</v>
      </c>
      <c r="G118" s="14" t="s">
        <v>606</v>
      </c>
    </row>
    <row r="119" spans="1:7" ht="51" x14ac:dyDescent="0.35">
      <c r="A119" s="2" t="s">
        <v>1</v>
      </c>
      <c r="B119" s="6" t="s">
        <v>82</v>
      </c>
      <c r="C119" s="9" t="s">
        <v>399</v>
      </c>
      <c r="D119" s="9" t="s">
        <v>400</v>
      </c>
      <c r="E119" s="52">
        <v>1</v>
      </c>
      <c r="F119" s="52">
        <v>1</v>
      </c>
      <c r="G119" s="14"/>
    </row>
    <row r="120" spans="1:7" ht="20.399999999999999" x14ac:dyDescent="0.35">
      <c r="A120" s="2" t="s">
        <v>1</v>
      </c>
      <c r="B120" s="6" t="s">
        <v>83</v>
      </c>
      <c r="C120" s="9" t="s">
        <v>401</v>
      </c>
      <c r="D120" s="9" t="s">
        <v>402</v>
      </c>
      <c r="E120" s="52">
        <v>1</v>
      </c>
      <c r="F120" s="52">
        <v>1</v>
      </c>
      <c r="G120" s="14"/>
    </row>
    <row r="121" spans="1:7" ht="30.6" x14ac:dyDescent="0.35">
      <c r="A121" s="12" t="s">
        <v>6</v>
      </c>
      <c r="B121" s="11" t="s">
        <v>85</v>
      </c>
      <c r="C121" s="29" t="s">
        <v>403</v>
      </c>
      <c r="D121" s="29" t="s">
        <v>404</v>
      </c>
      <c r="E121" s="52">
        <f>AVERAGE(E122:E126)</f>
        <v>0.45999999999999996</v>
      </c>
      <c r="F121" s="52">
        <f>AVERAGE(F122:F126)</f>
        <v>0.96</v>
      </c>
      <c r="G121" s="30" t="s">
        <v>628</v>
      </c>
    </row>
    <row r="122" spans="1:7" ht="40.799999999999997" x14ac:dyDescent="0.35">
      <c r="A122" s="2" t="s">
        <v>1</v>
      </c>
      <c r="B122" s="6" t="s">
        <v>86</v>
      </c>
      <c r="C122" s="9" t="s">
        <v>405</v>
      </c>
      <c r="D122" s="9" t="s">
        <v>406</v>
      </c>
      <c r="E122" s="52">
        <v>0.3</v>
      </c>
      <c r="F122" s="52">
        <v>0.8</v>
      </c>
      <c r="G122" s="14" t="s">
        <v>620</v>
      </c>
    </row>
    <row r="123" spans="1:7" ht="30.6" x14ac:dyDescent="0.35">
      <c r="A123" s="2" t="s">
        <v>1</v>
      </c>
      <c r="B123" s="6" t="s">
        <v>87</v>
      </c>
      <c r="C123" s="9" t="s">
        <v>407</v>
      </c>
      <c r="D123" s="9" t="s">
        <v>408</v>
      </c>
      <c r="E123" s="52">
        <v>0.6</v>
      </c>
      <c r="F123" s="52">
        <v>1</v>
      </c>
      <c r="G123" s="14" t="s">
        <v>620</v>
      </c>
    </row>
    <row r="124" spans="1:7" ht="51" x14ac:dyDescent="0.35">
      <c r="A124" s="2" t="s">
        <v>1</v>
      </c>
      <c r="B124" s="6" t="s">
        <v>88</v>
      </c>
      <c r="C124" s="9" t="s">
        <v>409</v>
      </c>
      <c r="D124" s="9" t="s">
        <v>410</v>
      </c>
      <c r="E124" s="52">
        <v>1</v>
      </c>
      <c r="F124" s="52">
        <v>1</v>
      </c>
      <c r="G124" s="14"/>
    </row>
    <row r="125" spans="1:7" ht="30.6" x14ac:dyDescent="0.35">
      <c r="A125" s="2" t="s">
        <v>1</v>
      </c>
      <c r="B125" s="6" t="s">
        <v>89</v>
      </c>
      <c r="C125" s="9" t="s">
        <v>411</v>
      </c>
      <c r="D125" s="9" t="s">
        <v>412</v>
      </c>
      <c r="E125" s="52">
        <v>0.4</v>
      </c>
      <c r="F125" s="52">
        <v>1</v>
      </c>
      <c r="G125" s="14" t="s">
        <v>620</v>
      </c>
    </row>
    <row r="126" spans="1:7" ht="40.799999999999997" x14ac:dyDescent="0.35">
      <c r="A126" s="2" t="s">
        <v>1</v>
      </c>
      <c r="B126" s="6" t="s">
        <v>90</v>
      </c>
      <c r="C126" s="9" t="s">
        <v>413</v>
      </c>
      <c r="D126" s="9" t="s">
        <v>414</v>
      </c>
      <c r="E126" s="52">
        <v>0</v>
      </c>
      <c r="F126" s="52">
        <v>1</v>
      </c>
      <c r="G126" s="14" t="s">
        <v>620</v>
      </c>
    </row>
    <row r="127" spans="1:7" ht="51" x14ac:dyDescent="0.35">
      <c r="A127" s="12" t="s">
        <v>6</v>
      </c>
      <c r="B127" s="11" t="s">
        <v>91</v>
      </c>
      <c r="C127" s="29" t="s">
        <v>415</v>
      </c>
      <c r="D127" s="29" t="s">
        <v>416</v>
      </c>
      <c r="E127" s="52">
        <f>AVERAGE(E128:E130)</f>
        <v>0.9</v>
      </c>
      <c r="F127" s="52">
        <f>AVERAGE(F128:F130)</f>
        <v>0.9</v>
      </c>
      <c r="G127" s="30" t="s">
        <v>628</v>
      </c>
    </row>
    <row r="128" spans="1:7" ht="71.400000000000006" x14ac:dyDescent="0.35">
      <c r="A128" s="2" t="s">
        <v>1</v>
      </c>
      <c r="B128" s="6" t="s">
        <v>92</v>
      </c>
      <c r="C128" s="9" t="s">
        <v>417</v>
      </c>
      <c r="D128" s="9" t="s">
        <v>418</v>
      </c>
      <c r="E128" s="52">
        <v>0.7</v>
      </c>
      <c r="F128" s="52">
        <v>0.7</v>
      </c>
      <c r="G128" s="14"/>
    </row>
    <row r="129" spans="1:7" ht="61.2" x14ac:dyDescent="0.35">
      <c r="A129" s="2" t="s">
        <v>1</v>
      </c>
      <c r="B129" s="6" t="s">
        <v>93</v>
      </c>
      <c r="C129" s="9" t="s">
        <v>419</v>
      </c>
      <c r="D129" s="9" t="s">
        <v>420</v>
      </c>
      <c r="E129" s="52">
        <v>1</v>
      </c>
      <c r="F129" s="52">
        <v>1</v>
      </c>
      <c r="G129" s="14"/>
    </row>
    <row r="130" spans="1:7" ht="30.6" x14ac:dyDescent="0.35">
      <c r="A130" s="2" t="s">
        <v>1</v>
      </c>
      <c r="B130" s="6" t="s">
        <v>94</v>
      </c>
      <c r="C130" s="9" t="s">
        <v>421</v>
      </c>
      <c r="D130" s="9" t="s">
        <v>422</v>
      </c>
      <c r="E130" s="52">
        <v>1</v>
      </c>
      <c r="F130" s="52">
        <v>1</v>
      </c>
      <c r="G130" s="14"/>
    </row>
    <row r="131" spans="1:7" ht="40.799999999999997" x14ac:dyDescent="0.35">
      <c r="A131" s="12" t="s">
        <v>6</v>
      </c>
      <c r="B131" s="11" t="s">
        <v>95</v>
      </c>
      <c r="C131" s="29" t="s">
        <v>423</v>
      </c>
      <c r="D131" s="29" t="s">
        <v>424</v>
      </c>
      <c r="E131" s="52">
        <f>AVERAGE(E134:E141)</f>
        <v>0.42500000000000004</v>
      </c>
      <c r="F131" s="52">
        <f>AVERAGE(F134:F141)</f>
        <v>0.96250000000000002</v>
      </c>
      <c r="G131" s="30" t="s">
        <v>628</v>
      </c>
    </row>
    <row r="132" spans="1:7" ht="81.599999999999994" x14ac:dyDescent="0.35">
      <c r="A132" s="2" t="s">
        <v>1</v>
      </c>
      <c r="B132" s="6" t="s">
        <v>96</v>
      </c>
      <c r="C132" s="9" t="s">
        <v>425</v>
      </c>
      <c r="D132" s="9" t="s">
        <v>426</v>
      </c>
      <c r="E132" s="52">
        <v>0.2</v>
      </c>
      <c r="F132" s="52">
        <v>1</v>
      </c>
      <c r="G132" s="14" t="s">
        <v>619</v>
      </c>
    </row>
    <row r="133" spans="1:7" ht="81.599999999999994" x14ac:dyDescent="0.35">
      <c r="A133" s="2" t="s">
        <v>1</v>
      </c>
      <c r="B133" s="6" t="s">
        <v>96</v>
      </c>
      <c r="C133" s="9" t="s">
        <v>425</v>
      </c>
      <c r="D133" s="9" t="s">
        <v>426</v>
      </c>
      <c r="E133" s="52">
        <v>0.2</v>
      </c>
      <c r="F133" s="52">
        <v>1</v>
      </c>
      <c r="G133" s="14" t="s">
        <v>622</v>
      </c>
    </row>
    <row r="134" spans="1:7" ht="81.599999999999994" x14ac:dyDescent="0.35">
      <c r="A134" s="2" t="s">
        <v>1</v>
      </c>
      <c r="B134" s="6" t="s">
        <v>96</v>
      </c>
      <c r="C134" s="9" t="s">
        <v>425</v>
      </c>
      <c r="D134" s="9" t="s">
        <v>426</v>
      </c>
      <c r="E134" s="52">
        <v>0.2</v>
      </c>
      <c r="F134" s="52">
        <v>1</v>
      </c>
      <c r="G134" s="14" t="s">
        <v>621</v>
      </c>
    </row>
    <row r="135" spans="1:7" ht="51" x14ac:dyDescent="0.35">
      <c r="A135" s="2" t="s">
        <v>1</v>
      </c>
      <c r="B135" s="6" t="s">
        <v>97</v>
      </c>
      <c r="C135" s="9" t="s">
        <v>427</v>
      </c>
      <c r="D135" s="9" t="s">
        <v>428</v>
      </c>
      <c r="E135" s="52">
        <v>0.2</v>
      </c>
      <c r="F135" s="52">
        <v>1</v>
      </c>
      <c r="G135" s="14" t="s">
        <v>619</v>
      </c>
    </row>
    <row r="136" spans="1:7" ht="51" x14ac:dyDescent="0.35">
      <c r="A136" s="2" t="s">
        <v>1</v>
      </c>
      <c r="B136" s="6" t="s">
        <v>97</v>
      </c>
      <c r="C136" s="9" t="s">
        <v>427</v>
      </c>
      <c r="D136" s="9" t="s">
        <v>428</v>
      </c>
      <c r="E136" s="52">
        <v>0.2</v>
      </c>
      <c r="F136" s="52">
        <v>1</v>
      </c>
      <c r="G136" s="14" t="s">
        <v>622</v>
      </c>
    </row>
    <row r="137" spans="1:7" ht="51" x14ac:dyDescent="0.35">
      <c r="A137" s="2" t="s">
        <v>1</v>
      </c>
      <c r="B137" s="6" t="s">
        <v>97</v>
      </c>
      <c r="C137" s="9" t="s">
        <v>427</v>
      </c>
      <c r="D137" s="9" t="s">
        <v>428</v>
      </c>
      <c r="E137" s="52">
        <v>0.2</v>
      </c>
      <c r="F137" s="52">
        <v>1</v>
      </c>
      <c r="G137" s="14" t="s">
        <v>621</v>
      </c>
    </row>
    <row r="138" spans="1:7" ht="40.799999999999997" x14ac:dyDescent="0.35">
      <c r="A138" s="2" t="s">
        <v>1</v>
      </c>
      <c r="B138" s="6" t="s">
        <v>98</v>
      </c>
      <c r="C138" s="9" t="s">
        <v>429</v>
      </c>
      <c r="D138" s="9" t="s">
        <v>430</v>
      </c>
      <c r="E138" s="52">
        <v>1</v>
      </c>
      <c r="F138" s="52">
        <v>1</v>
      </c>
      <c r="G138" s="14"/>
    </row>
    <row r="139" spans="1:7" ht="20.399999999999999" x14ac:dyDescent="0.35">
      <c r="A139" s="2" t="s">
        <v>1</v>
      </c>
      <c r="B139" s="6" t="s">
        <v>99</v>
      </c>
      <c r="C139" s="9" t="s">
        <v>431</v>
      </c>
      <c r="D139" s="9" t="s">
        <v>432</v>
      </c>
      <c r="E139" s="52">
        <v>0.2</v>
      </c>
      <c r="F139" s="52">
        <v>1</v>
      </c>
      <c r="G139" s="14" t="s">
        <v>622</v>
      </c>
    </row>
    <row r="140" spans="1:7" ht="30.6" x14ac:dyDescent="0.35">
      <c r="A140" s="2" t="s">
        <v>1</v>
      </c>
      <c r="B140" s="6" t="s">
        <v>100</v>
      </c>
      <c r="C140" s="9" t="s">
        <v>433</v>
      </c>
      <c r="D140" s="9" t="s">
        <v>434</v>
      </c>
      <c r="E140" s="52">
        <v>0.7</v>
      </c>
      <c r="F140" s="52">
        <v>1</v>
      </c>
      <c r="G140" s="14" t="s">
        <v>619</v>
      </c>
    </row>
    <row r="141" spans="1:7" ht="51" x14ac:dyDescent="0.35">
      <c r="A141" s="2" t="s">
        <v>1</v>
      </c>
      <c r="B141" s="6" t="s">
        <v>101</v>
      </c>
      <c r="C141" s="9" t="s">
        <v>435</v>
      </c>
      <c r="D141" s="9" t="s">
        <v>436</v>
      </c>
      <c r="E141" s="52">
        <v>0.7</v>
      </c>
      <c r="F141" s="52">
        <v>0.7</v>
      </c>
      <c r="G141" s="14"/>
    </row>
    <row r="142" spans="1:7" s="28" customFormat="1" x14ac:dyDescent="0.35">
      <c r="A142" s="13" t="s">
        <v>5</v>
      </c>
      <c r="B142" s="22" t="s">
        <v>102</v>
      </c>
      <c r="C142" s="18" t="s">
        <v>265</v>
      </c>
      <c r="D142" s="18"/>
      <c r="E142" s="52">
        <f>AVERAGE(E143:E177)</f>
        <v>0.43321428571428566</v>
      </c>
      <c r="F142" s="52">
        <f>AVERAGE(F143:F177)</f>
        <v>0.6964285714285714</v>
      </c>
      <c r="G142" s="18" t="s">
        <v>628</v>
      </c>
    </row>
    <row r="143" spans="1:7" ht="20.399999999999999" x14ac:dyDescent="0.35">
      <c r="A143" s="12" t="s">
        <v>6</v>
      </c>
      <c r="B143" s="11" t="s">
        <v>103</v>
      </c>
      <c r="C143" s="29" t="s">
        <v>437</v>
      </c>
      <c r="D143" s="29" t="s">
        <v>438</v>
      </c>
      <c r="E143" s="52">
        <f>AVERAGE(E144)</f>
        <v>0.7</v>
      </c>
      <c r="F143" s="52">
        <f>AVERAGE(F144)</f>
        <v>0.7</v>
      </c>
      <c r="G143" s="30" t="s">
        <v>628</v>
      </c>
    </row>
    <row r="144" spans="1:7" ht="40.799999999999997" x14ac:dyDescent="0.35">
      <c r="A144" s="2" t="s">
        <v>1</v>
      </c>
      <c r="B144" s="6" t="s">
        <v>104</v>
      </c>
      <c r="C144" s="9" t="s">
        <v>439</v>
      </c>
      <c r="D144" s="9" t="s">
        <v>440</v>
      </c>
      <c r="E144" s="52">
        <v>0.7</v>
      </c>
      <c r="F144" s="52">
        <v>0.7</v>
      </c>
      <c r="G144" s="14"/>
    </row>
    <row r="145" spans="1:7" ht="30.6" x14ac:dyDescent="0.35">
      <c r="A145" s="12" t="s">
        <v>6</v>
      </c>
      <c r="B145" s="11" t="s">
        <v>105</v>
      </c>
      <c r="C145" s="29" t="s">
        <v>441</v>
      </c>
      <c r="D145" s="29" t="s">
        <v>442</v>
      </c>
      <c r="E145" s="52">
        <f>AVERAGE(E146:E149)</f>
        <v>0.57499999999999996</v>
      </c>
      <c r="F145" s="52">
        <f>AVERAGE(F146:F149)</f>
        <v>1</v>
      </c>
      <c r="G145" s="30" t="s">
        <v>628</v>
      </c>
    </row>
    <row r="146" spans="1:7" ht="40.799999999999997" x14ac:dyDescent="0.35">
      <c r="A146" s="2" t="s">
        <v>1</v>
      </c>
      <c r="B146" s="6" t="s">
        <v>106</v>
      </c>
      <c r="C146" s="9" t="s">
        <v>443</v>
      </c>
      <c r="D146" s="9" t="s">
        <v>444</v>
      </c>
      <c r="E146" s="52">
        <v>0.6</v>
      </c>
      <c r="F146" s="52">
        <v>1</v>
      </c>
      <c r="G146" s="14" t="s">
        <v>615</v>
      </c>
    </row>
    <row r="147" spans="1:7" ht="20.399999999999999" x14ac:dyDescent="0.35">
      <c r="A147" s="2" t="s">
        <v>1</v>
      </c>
      <c r="B147" s="6" t="s">
        <v>107</v>
      </c>
      <c r="C147" s="9" t="s">
        <v>445</v>
      </c>
      <c r="D147" s="9" t="s">
        <v>446</v>
      </c>
      <c r="E147" s="52">
        <v>0.6</v>
      </c>
      <c r="F147" s="52">
        <v>1</v>
      </c>
      <c r="G147" s="14" t="s">
        <v>615</v>
      </c>
    </row>
    <row r="148" spans="1:7" ht="30.6" x14ac:dyDescent="0.35">
      <c r="A148" s="2" t="s">
        <v>1</v>
      </c>
      <c r="B148" s="6" t="s">
        <v>108</v>
      </c>
      <c r="C148" s="9" t="s">
        <v>447</v>
      </c>
      <c r="D148" s="9" t="s">
        <v>448</v>
      </c>
      <c r="E148" s="52">
        <v>0.5</v>
      </c>
      <c r="F148" s="52">
        <v>1</v>
      </c>
      <c r="G148" s="14" t="s">
        <v>615</v>
      </c>
    </row>
    <row r="149" spans="1:7" ht="30.6" x14ac:dyDescent="0.35">
      <c r="A149" s="2" t="s">
        <v>1</v>
      </c>
      <c r="B149" s="6" t="s">
        <v>109</v>
      </c>
      <c r="C149" s="9" t="s">
        <v>449</v>
      </c>
      <c r="D149" s="9" t="s">
        <v>450</v>
      </c>
      <c r="E149" s="52">
        <v>0.6</v>
      </c>
      <c r="F149" s="52">
        <v>1</v>
      </c>
      <c r="G149" s="14" t="s">
        <v>615</v>
      </c>
    </row>
    <row r="150" spans="1:7" ht="51" x14ac:dyDescent="0.35">
      <c r="A150" s="12" t="s">
        <v>6</v>
      </c>
      <c r="B150" s="11" t="s">
        <v>110</v>
      </c>
      <c r="C150" s="29" t="s">
        <v>451</v>
      </c>
      <c r="D150" s="29" t="s">
        <v>452</v>
      </c>
      <c r="E150" s="52">
        <f>AVERAGE(E151:E153)</f>
        <v>0.33333333333333331</v>
      </c>
      <c r="F150" s="52">
        <f>AVERAGE(F151:F153)</f>
        <v>0.33333333333333331</v>
      </c>
      <c r="G150" s="30" t="s">
        <v>628</v>
      </c>
    </row>
    <row r="151" spans="1:7" ht="30.6" x14ac:dyDescent="0.35">
      <c r="A151" s="2" t="s">
        <v>1</v>
      </c>
      <c r="B151" s="6" t="s">
        <v>111</v>
      </c>
      <c r="C151" s="9" t="s">
        <v>453</v>
      </c>
      <c r="D151" s="9" t="s">
        <v>454</v>
      </c>
      <c r="E151" s="52">
        <v>0.2</v>
      </c>
      <c r="F151" s="52">
        <v>0.2</v>
      </c>
      <c r="G151" s="14"/>
    </row>
    <row r="152" spans="1:7" ht="30.6" x14ac:dyDescent="0.35">
      <c r="A152" s="2" t="s">
        <v>1</v>
      </c>
      <c r="B152" s="6" t="s">
        <v>112</v>
      </c>
      <c r="C152" s="9" t="s">
        <v>455</v>
      </c>
      <c r="D152" s="9" t="s">
        <v>456</v>
      </c>
      <c r="E152" s="52">
        <v>0.4</v>
      </c>
      <c r="F152" s="52">
        <v>0.4</v>
      </c>
      <c r="G152" s="14"/>
    </row>
    <row r="153" spans="1:7" ht="51" x14ac:dyDescent="0.35">
      <c r="A153" s="2" t="s">
        <v>1</v>
      </c>
      <c r="B153" s="6" t="s">
        <v>113</v>
      </c>
      <c r="C153" s="9" t="s">
        <v>457</v>
      </c>
      <c r="D153" s="9" t="s">
        <v>458</v>
      </c>
      <c r="E153" s="52">
        <v>0.4</v>
      </c>
      <c r="F153" s="52">
        <v>0.4</v>
      </c>
      <c r="G153" s="14"/>
    </row>
    <row r="154" spans="1:7" ht="20.399999999999999" x14ac:dyDescent="0.35">
      <c r="A154" s="12" t="s">
        <v>6</v>
      </c>
      <c r="B154" s="11" t="s">
        <v>114</v>
      </c>
      <c r="C154" s="29" t="s">
        <v>459</v>
      </c>
      <c r="D154" s="29" t="s">
        <v>460</v>
      </c>
      <c r="E154" s="52">
        <f>AVERAGE(E155:E162)</f>
        <v>0.33750000000000002</v>
      </c>
      <c r="F154" s="52">
        <f>AVERAGE(F155:F162)</f>
        <v>0.97499999999999998</v>
      </c>
      <c r="G154" s="30" t="s">
        <v>628</v>
      </c>
    </row>
    <row r="155" spans="1:7" ht="40.799999999999997" x14ac:dyDescent="0.35">
      <c r="A155" s="2" t="s">
        <v>1</v>
      </c>
      <c r="B155" s="6" t="s">
        <v>115</v>
      </c>
      <c r="C155" s="9" t="s">
        <v>461</v>
      </c>
      <c r="D155" s="9" t="s">
        <v>462</v>
      </c>
      <c r="E155" s="52">
        <v>0.3</v>
      </c>
      <c r="F155" s="52">
        <v>1</v>
      </c>
      <c r="G155" s="14" t="s">
        <v>617</v>
      </c>
    </row>
    <row r="156" spans="1:7" ht="30.6" x14ac:dyDescent="0.35">
      <c r="A156" s="2" t="s">
        <v>1</v>
      </c>
      <c r="B156" s="6" t="s">
        <v>116</v>
      </c>
      <c r="C156" s="9" t="s">
        <v>463</v>
      </c>
      <c r="D156" s="9" t="s">
        <v>464</v>
      </c>
      <c r="E156" s="52">
        <v>0.8</v>
      </c>
      <c r="F156" s="52">
        <v>0.8</v>
      </c>
      <c r="G156" s="14"/>
    </row>
    <row r="157" spans="1:7" ht="40.799999999999997" x14ac:dyDescent="0.35">
      <c r="A157" s="2" t="s">
        <v>1</v>
      </c>
      <c r="B157" s="6" t="s">
        <v>117</v>
      </c>
      <c r="C157" s="9" t="s">
        <v>465</v>
      </c>
      <c r="D157" s="9" t="s">
        <v>466</v>
      </c>
      <c r="E157" s="52">
        <v>0.5</v>
      </c>
      <c r="F157" s="52">
        <v>1</v>
      </c>
      <c r="G157" s="14" t="s">
        <v>617</v>
      </c>
    </row>
    <row r="158" spans="1:7" ht="20.399999999999999" x14ac:dyDescent="0.35">
      <c r="A158" s="2" t="s">
        <v>1</v>
      </c>
      <c r="B158" s="6" t="s">
        <v>118</v>
      </c>
      <c r="C158" s="9" t="s">
        <v>467</v>
      </c>
      <c r="D158" s="9" t="s">
        <v>468</v>
      </c>
      <c r="E158" s="52">
        <v>1</v>
      </c>
      <c r="F158" s="52">
        <v>1</v>
      </c>
      <c r="G158" s="14"/>
    </row>
    <row r="159" spans="1:7" ht="30.6" x14ac:dyDescent="0.35">
      <c r="A159" s="2" t="s">
        <v>1</v>
      </c>
      <c r="B159" s="6" t="s">
        <v>119</v>
      </c>
      <c r="C159" s="9" t="s">
        <v>469</v>
      </c>
      <c r="D159" s="9" t="s">
        <v>470</v>
      </c>
      <c r="E159" s="52">
        <v>0.1</v>
      </c>
      <c r="F159" s="52">
        <v>1</v>
      </c>
      <c r="G159" s="14" t="s">
        <v>611</v>
      </c>
    </row>
    <row r="160" spans="1:7" ht="71.400000000000006" x14ac:dyDescent="0.35">
      <c r="A160" s="2" t="s">
        <v>1</v>
      </c>
      <c r="B160" s="6" t="s">
        <v>120</v>
      </c>
      <c r="C160" s="9" t="s">
        <v>471</v>
      </c>
      <c r="D160" s="9" t="s">
        <v>527</v>
      </c>
      <c r="E160" s="52">
        <v>0</v>
      </c>
      <c r="F160" s="52">
        <v>1</v>
      </c>
      <c r="G160" s="14" t="s">
        <v>617</v>
      </c>
    </row>
    <row r="161" spans="1:7" ht="71.400000000000006" x14ac:dyDescent="0.35">
      <c r="A161" s="2" t="s">
        <v>1</v>
      </c>
      <c r="B161" s="6" t="s">
        <v>120</v>
      </c>
      <c r="C161" s="9" t="s">
        <v>471</v>
      </c>
      <c r="D161" s="9" t="s">
        <v>527</v>
      </c>
      <c r="E161" s="52">
        <v>0</v>
      </c>
      <c r="F161" s="52">
        <v>1</v>
      </c>
      <c r="G161" s="14" t="s">
        <v>614</v>
      </c>
    </row>
    <row r="162" spans="1:7" ht="61.2" x14ac:dyDescent="0.35">
      <c r="A162" s="2" t="s">
        <v>1</v>
      </c>
      <c r="B162" s="6" t="s">
        <v>121</v>
      </c>
      <c r="C162" s="9" t="s">
        <v>472</v>
      </c>
      <c r="D162" s="9" t="s">
        <v>473</v>
      </c>
      <c r="E162" s="52">
        <v>0</v>
      </c>
      <c r="F162" s="52">
        <v>1</v>
      </c>
      <c r="G162" s="14" t="s">
        <v>611</v>
      </c>
    </row>
    <row r="163" spans="1:7" ht="20.399999999999999" x14ac:dyDescent="0.35">
      <c r="A163" s="12" t="s">
        <v>6</v>
      </c>
      <c r="B163" s="11" t="s">
        <v>122</v>
      </c>
      <c r="C163" s="29" t="s">
        <v>474</v>
      </c>
      <c r="D163" s="29" t="s">
        <v>475</v>
      </c>
      <c r="E163" s="52">
        <f>AVERAGE(E164:E169)</f>
        <v>0.56666666666666676</v>
      </c>
      <c r="F163" s="52">
        <f>AVERAGE(F164:F169)</f>
        <v>0.6166666666666667</v>
      </c>
      <c r="G163" s="30" t="s">
        <v>628</v>
      </c>
    </row>
    <row r="164" spans="1:7" ht="30.6" x14ac:dyDescent="0.35">
      <c r="A164" s="2" t="s">
        <v>1</v>
      </c>
      <c r="B164" s="6" t="s">
        <v>123</v>
      </c>
      <c r="C164" s="9" t="s">
        <v>476</v>
      </c>
      <c r="D164" s="9" t="s">
        <v>477</v>
      </c>
      <c r="E164" s="52">
        <v>1</v>
      </c>
      <c r="F164" s="52">
        <v>1</v>
      </c>
      <c r="G164" s="14"/>
    </row>
    <row r="165" spans="1:7" ht="51" x14ac:dyDescent="0.35">
      <c r="A165" s="2" t="s">
        <v>1</v>
      </c>
      <c r="B165" s="6" t="s">
        <v>124</v>
      </c>
      <c r="C165" s="9" t="s">
        <v>478</v>
      </c>
      <c r="D165" s="9" t="s">
        <v>479</v>
      </c>
      <c r="E165" s="52">
        <v>0.7</v>
      </c>
      <c r="F165" s="52">
        <v>1</v>
      </c>
      <c r="G165" s="14" t="s">
        <v>615</v>
      </c>
    </row>
    <row r="166" spans="1:7" ht="30.6" x14ac:dyDescent="0.35">
      <c r="A166" s="2" t="s">
        <v>1</v>
      </c>
      <c r="B166" s="6" t="s">
        <v>125</v>
      </c>
      <c r="C166" s="9" t="s">
        <v>480</v>
      </c>
      <c r="D166" s="9" t="s">
        <v>481</v>
      </c>
      <c r="E166" s="52">
        <v>0.2</v>
      </c>
      <c r="F166" s="52">
        <v>0.2</v>
      </c>
      <c r="G166" s="14"/>
    </row>
    <row r="167" spans="1:7" ht="40.799999999999997" x14ac:dyDescent="0.35">
      <c r="A167" s="2" t="s">
        <v>1</v>
      </c>
      <c r="B167" s="6" t="s">
        <v>126</v>
      </c>
      <c r="C167" s="9" t="s">
        <v>482</v>
      </c>
      <c r="D167" s="9" t="s">
        <v>483</v>
      </c>
      <c r="E167" s="52">
        <v>0.8</v>
      </c>
      <c r="F167" s="52">
        <v>0.8</v>
      </c>
      <c r="G167" s="14"/>
    </row>
    <row r="168" spans="1:7" ht="20.399999999999999" x14ac:dyDescent="0.35">
      <c r="A168" s="2" t="s">
        <v>1</v>
      </c>
      <c r="B168" s="6" t="s">
        <v>127</v>
      </c>
      <c r="C168" s="9" t="s">
        <v>484</v>
      </c>
      <c r="D168" s="9" t="s">
        <v>485</v>
      </c>
      <c r="E168" s="52">
        <v>0.7</v>
      </c>
      <c r="F168" s="52">
        <v>0.7</v>
      </c>
      <c r="G168" s="14"/>
    </row>
    <row r="169" spans="1:7" ht="30.6" x14ac:dyDescent="0.35">
      <c r="A169" s="2" t="s">
        <v>1</v>
      </c>
      <c r="B169" s="6" t="s">
        <v>128</v>
      </c>
      <c r="C169" s="9" t="s">
        <v>486</v>
      </c>
      <c r="D169" s="9" t="s">
        <v>487</v>
      </c>
      <c r="E169" s="52">
        <v>0</v>
      </c>
      <c r="F169" s="52">
        <v>0</v>
      </c>
      <c r="G169" s="14"/>
    </row>
    <row r="170" spans="1:7" ht="20.399999999999999" x14ac:dyDescent="0.35">
      <c r="A170" s="12" t="s">
        <v>6</v>
      </c>
      <c r="B170" s="11" t="s">
        <v>129</v>
      </c>
      <c r="C170" s="29" t="s">
        <v>488</v>
      </c>
      <c r="D170" s="29" t="s">
        <v>489</v>
      </c>
      <c r="E170" s="52">
        <f>AVERAGE(E172:E173)</f>
        <v>0.3</v>
      </c>
      <c r="F170" s="52">
        <f>AVERAGE(F172:F173)</f>
        <v>0.5</v>
      </c>
      <c r="G170" s="30" t="s">
        <v>628</v>
      </c>
    </row>
    <row r="171" spans="1:7" ht="40.799999999999997" x14ac:dyDescent="0.35">
      <c r="A171" s="2" t="s">
        <v>1</v>
      </c>
      <c r="B171" s="6" t="s">
        <v>130</v>
      </c>
      <c r="C171" s="9" t="s">
        <v>490</v>
      </c>
      <c r="D171" s="9" t="s">
        <v>491</v>
      </c>
      <c r="E171" s="52">
        <v>0.6</v>
      </c>
      <c r="F171" s="52">
        <v>1</v>
      </c>
      <c r="G171" s="14" t="s">
        <v>615</v>
      </c>
    </row>
    <row r="172" spans="1:7" ht="40.799999999999997" x14ac:dyDescent="0.35">
      <c r="A172" s="2" t="s">
        <v>1</v>
      </c>
      <c r="B172" s="6" t="s">
        <v>130</v>
      </c>
      <c r="C172" s="9" t="s">
        <v>490</v>
      </c>
      <c r="D172" s="9" t="s">
        <v>491</v>
      </c>
      <c r="E172" s="52">
        <v>0.6</v>
      </c>
      <c r="F172" s="52">
        <v>1</v>
      </c>
      <c r="G172" s="14" t="s">
        <v>611</v>
      </c>
    </row>
    <row r="173" spans="1:7" ht="20.399999999999999" x14ac:dyDescent="0.35">
      <c r="A173" s="2" t="s">
        <v>1</v>
      </c>
      <c r="B173" s="6" t="s">
        <v>131</v>
      </c>
      <c r="C173" s="9" t="s">
        <v>492</v>
      </c>
      <c r="D173" s="9" t="s">
        <v>493</v>
      </c>
      <c r="E173" s="52">
        <v>0</v>
      </c>
      <c r="F173" s="52">
        <v>0</v>
      </c>
      <c r="G173" s="14"/>
    </row>
    <row r="174" spans="1:7" ht="30.6" x14ac:dyDescent="0.35">
      <c r="A174" s="12" t="s">
        <v>6</v>
      </c>
      <c r="B174" s="11" t="s">
        <v>132</v>
      </c>
      <c r="C174" s="29" t="s">
        <v>494</v>
      </c>
      <c r="D174" s="29" t="s">
        <v>495</v>
      </c>
      <c r="E174" s="52">
        <f>AVERAGE(E176:E177)</f>
        <v>0.35</v>
      </c>
      <c r="F174" s="52">
        <f>AVERAGE(F176:F177)</f>
        <v>0.35</v>
      </c>
      <c r="G174" s="30" t="s">
        <v>628</v>
      </c>
    </row>
    <row r="175" spans="1:7" ht="51" x14ac:dyDescent="0.35">
      <c r="A175" s="2" t="s">
        <v>1</v>
      </c>
      <c r="B175" s="6" t="s">
        <v>133</v>
      </c>
      <c r="C175" s="9" t="s">
        <v>496</v>
      </c>
      <c r="D175" s="9" t="s">
        <v>497</v>
      </c>
      <c r="E175" s="52">
        <v>0</v>
      </c>
      <c r="F175" s="52">
        <v>0</v>
      </c>
      <c r="G175" s="14" t="s">
        <v>613</v>
      </c>
    </row>
    <row r="176" spans="1:7" ht="51" x14ac:dyDescent="0.35">
      <c r="A176" s="2" t="s">
        <v>1</v>
      </c>
      <c r="B176" s="6" t="s">
        <v>133</v>
      </c>
      <c r="C176" s="9" t="s">
        <v>496</v>
      </c>
      <c r="D176" s="9" t="s">
        <v>497</v>
      </c>
      <c r="E176" s="52">
        <v>0</v>
      </c>
      <c r="F176" s="52">
        <v>0</v>
      </c>
      <c r="G176" s="14" t="s">
        <v>612</v>
      </c>
    </row>
    <row r="177" spans="1:7" ht="40.799999999999997" x14ac:dyDescent="0.35">
      <c r="A177" s="2" t="s">
        <v>1</v>
      </c>
      <c r="B177" s="6" t="s">
        <v>134</v>
      </c>
      <c r="C177" s="9" t="s">
        <v>498</v>
      </c>
      <c r="D177" s="9" t="s">
        <v>499</v>
      </c>
      <c r="E177" s="52">
        <v>0.7</v>
      </c>
      <c r="F177" s="52">
        <v>0.7</v>
      </c>
      <c r="G177" s="14"/>
    </row>
    <row r="178" spans="1:7" s="28" customFormat="1" ht="30.6" x14ac:dyDescent="0.35">
      <c r="A178" s="13" t="s">
        <v>5</v>
      </c>
      <c r="B178" s="22" t="s">
        <v>135</v>
      </c>
      <c r="C178" s="18" t="s">
        <v>266</v>
      </c>
      <c r="D178" s="18"/>
      <c r="E178" s="52">
        <f>AVERAGE(E179:E201)</f>
        <v>0.41666666666666669</v>
      </c>
      <c r="F178" s="52">
        <f>AVERAGE(F179:F201)</f>
        <v>0.62608695652173918</v>
      </c>
      <c r="G178" s="18" t="s">
        <v>628</v>
      </c>
    </row>
    <row r="179" spans="1:7" ht="20.399999999999999" x14ac:dyDescent="0.35">
      <c r="A179" s="12" t="s">
        <v>6</v>
      </c>
      <c r="B179" s="11" t="s">
        <v>136</v>
      </c>
      <c r="C179" s="29" t="s">
        <v>500</v>
      </c>
      <c r="D179" s="29" t="s">
        <v>501</v>
      </c>
      <c r="E179" s="52">
        <f>AVERAGE(E180)</f>
        <v>0</v>
      </c>
      <c r="F179" s="52">
        <f>AVERAGE(F180)</f>
        <v>0</v>
      </c>
      <c r="G179" s="30" t="s">
        <v>628</v>
      </c>
    </row>
    <row r="180" spans="1:7" ht="61.2" x14ac:dyDescent="0.35">
      <c r="A180" s="2" t="s">
        <v>1</v>
      </c>
      <c r="B180" s="6" t="s">
        <v>137</v>
      </c>
      <c r="C180" s="9" t="s">
        <v>502</v>
      </c>
      <c r="D180" s="9" t="s">
        <v>503</v>
      </c>
      <c r="E180" s="52">
        <v>0</v>
      </c>
      <c r="F180" s="52">
        <v>0</v>
      </c>
      <c r="G180" s="14"/>
    </row>
    <row r="181" spans="1:7" ht="30.6" x14ac:dyDescent="0.35">
      <c r="A181" s="12" t="s">
        <v>6</v>
      </c>
      <c r="B181" s="11" t="s">
        <v>138</v>
      </c>
      <c r="C181" s="29" t="s">
        <v>504</v>
      </c>
      <c r="D181" s="29" t="s">
        <v>505</v>
      </c>
      <c r="E181" s="52">
        <f>AVERAGE(E182:E185)</f>
        <v>0.25</v>
      </c>
      <c r="F181" s="52">
        <f>AVERAGE(F182:F185)</f>
        <v>0.25</v>
      </c>
      <c r="G181" s="30" t="s">
        <v>628</v>
      </c>
    </row>
    <row r="182" spans="1:7" ht="30.6" x14ac:dyDescent="0.35">
      <c r="A182" s="2" t="s">
        <v>1</v>
      </c>
      <c r="B182" s="6" t="s">
        <v>139</v>
      </c>
      <c r="C182" s="9" t="s">
        <v>506</v>
      </c>
      <c r="D182" s="9" t="s">
        <v>507</v>
      </c>
      <c r="E182" s="52">
        <v>0</v>
      </c>
      <c r="F182" s="52">
        <v>0</v>
      </c>
      <c r="G182" s="14"/>
    </row>
    <row r="183" spans="1:7" ht="51" x14ac:dyDescent="0.35">
      <c r="A183" s="2" t="s">
        <v>1</v>
      </c>
      <c r="B183" s="6" t="s">
        <v>140</v>
      </c>
      <c r="C183" s="9" t="s">
        <v>508</v>
      </c>
      <c r="D183" s="9" t="s">
        <v>509</v>
      </c>
      <c r="E183" s="52">
        <v>0.5</v>
      </c>
      <c r="F183" s="52">
        <v>0.5</v>
      </c>
      <c r="G183" s="14"/>
    </row>
    <row r="184" spans="1:7" ht="51" x14ac:dyDescent="0.35">
      <c r="A184" s="2" t="s">
        <v>1</v>
      </c>
      <c r="B184" s="6" t="s">
        <v>141</v>
      </c>
      <c r="C184" s="9" t="s">
        <v>510</v>
      </c>
      <c r="D184" s="9" t="s">
        <v>511</v>
      </c>
      <c r="E184" s="52">
        <v>0</v>
      </c>
      <c r="F184" s="52">
        <v>0</v>
      </c>
      <c r="G184" s="14"/>
    </row>
    <row r="185" spans="1:7" ht="40.799999999999997" x14ac:dyDescent="0.35">
      <c r="A185" s="2" t="s">
        <v>1</v>
      </c>
      <c r="B185" s="6" t="s">
        <v>142</v>
      </c>
      <c r="C185" s="9" t="s">
        <v>512</v>
      </c>
      <c r="D185" s="9" t="s">
        <v>513</v>
      </c>
      <c r="E185" s="52">
        <v>0.5</v>
      </c>
      <c r="F185" s="52">
        <v>0.5</v>
      </c>
      <c r="G185" s="14"/>
    </row>
    <row r="186" spans="1:7" ht="30.6" x14ac:dyDescent="0.35">
      <c r="A186" s="12" t="s">
        <v>6</v>
      </c>
      <c r="B186" s="11" t="s">
        <v>143</v>
      </c>
      <c r="C186" s="29" t="s">
        <v>514</v>
      </c>
      <c r="D186" s="29" t="s">
        <v>515</v>
      </c>
      <c r="E186" s="52">
        <f>AVERAGE(E187:E188)</f>
        <v>0.35</v>
      </c>
      <c r="F186" s="52">
        <f>AVERAGE(F187:F188)</f>
        <v>1</v>
      </c>
      <c r="G186" s="30" t="s">
        <v>628</v>
      </c>
    </row>
    <row r="187" spans="1:7" ht="30.6" x14ac:dyDescent="0.35">
      <c r="A187" s="2" t="s">
        <v>1</v>
      </c>
      <c r="B187" s="6" t="s">
        <v>144</v>
      </c>
      <c r="C187" s="9" t="s">
        <v>516</v>
      </c>
      <c r="D187" s="9" t="s">
        <v>517</v>
      </c>
      <c r="E187" s="52">
        <v>0.7</v>
      </c>
      <c r="F187" s="52">
        <v>1</v>
      </c>
      <c r="G187" s="14" t="s">
        <v>620</v>
      </c>
    </row>
    <row r="188" spans="1:7" ht="30.6" x14ac:dyDescent="0.35">
      <c r="A188" s="2" t="s">
        <v>1</v>
      </c>
      <c r="B188" s="6" t="s">
        <v>145</v>
      </c>
      <c r="C188" s="9" t="s">
        <v>518</v>
      </c>
      <c r="D188" s="9" t="s">
        <v>519</v>
      </c>
      <c r="E188" s="52">
        <v>0</v>
      </c>
      <c r="F188" s="52">
        <v>1</v>
      </c>
      <c r="G188" s="14" t="s">
        <v>622</v>
      </c>
    </row>
    <row r="189" spans="1:7" ht="20.399999999999999" x14ac:dyDescent="0.35">
      <c r="A189" s="12" t="s">
        <v>6</v>
      </c>
      <c r="B189" s="11" t="s">
        <v>146</v>
      </c>
      <c r="C189" s="29" t="s">
        <v>520</v>
      </c>
      <c r="D189" s="29" t="s">
        <v>521</v>
      </c>
      <c r="E189" s="52">
        <f>AVERAGE(E190:E192)</f>
        <v>0.43333333333333335</v>
      </c>
      <c r="F189" s="52">
        <f>AVERAGE(F190:F192)</f>
        <v>0.43333333333333335</v>
      </c>
      <c r="G189" s="30" t="s">
        <v>628</v>
      </c>
    </row>
    <row r="190" spans="1:7" ht="30.6" x14ac:dyDescent="0.35">
      <c r="A190" s="2" t="s">
        <v>1</v>
      </c>
      <c r="B190" s="6" t="s">
        <v>147</v>
      </c>
      <c r="C190" s="9" t="s">
        <v>337</v>
      </c>
      <c r="D190" s="9" t="s">
        <v>338</v>
      </c>
      <c r="E190" s="52">
        <v>0.3</v>
      </c>
      <c r="F190" s="52">
        <v>0.3</v>
      </c>
      <c r="G190" s="14"/>
    </row>
    <row r="191" spans="1:7" ht="30.6" x14ac:dyDescent="0.35">
      <c r="A191" s="2" t="s">
        <v>1</v>
      </c>
      <c r="B191" s="6" t="s">
        <v>148</v>
      </c>
      <c r="C191" s="9" t="s">
        <v>335</v>
      </c>
      <c r="D191" s="9" t="s">
        <v>336</v>
      </c>
      <c r="E191" s="52">
        <v>0</v>
      </c>
      <c r="F191" s="52">
        <v>0</v>
      </c>
      <c r="G191" s="14"/>
    </row>
    <row r="192" spans="1:7" ht="20.399999999999999" x14ac:dyDescent="0.35">
      <c r="A192" s="2" t="s">
        <v>1</v>
      </c>
      <c r="B192" s="6" t="s">
        <v>149</v>
      </c>
      <c r="C192" s="9" t="s">
        <v>333</v>
      </c>
      <c r="D192" s="9" t="s">
        <v>334</v>
      </c>
      <c r="E192" s="52">
        <v>1</v>
      </c>
      <c r="F192" s="52">
        <v>1</v>
      </c>
      <c r="G192" s="14"/>
    </row>
    <row r="193" spans="1:7" ht="20.399999999999999" x14ac:dyDescent="0.35">
      <c r="A193" s="12" t="s">
        <v>6</v>
      </c>
      <c r="B193" s="11" t="s">
        <v>150</v>
      </c>
      <c r="C193" s="29" t="s">
        <v>331</v>
      </c>
      <c r="D193" s="29" t="s">
        <v>332</v>
      </c>
      <c r="E193" s="52">
        <f>AVERAGE(E194:E199)</f>
        <v>0.65</v>
      </c>
      <c r="F193" s="52">
        <f>AVERAGE(F194:F199)</f>
        <v>0.91666666666666663</v>
      </c>
      <c r="G193" s="30" t="s">
        <v>628</v>
      </c>
    </row>
    <row r="194" spans="1:7" ht="30.6" x14ac:dyDescent="0.35">
      <c r="A194" s="2" t="s">
        <v>1</v>
      </c>
      <c r="B194" s="6" t="s">
        <v>151</v>
      </c>
      <c r="C194" s="9" t="s">
        <v>329</v>
      </c>
      <c r="D194" s="9" t="s">
        <v>330</v>
      </c>
      <c r="E194" s="52">
        <v>0.9</v>
      </c>
      <c r="F194" s="52">
        <v>0.9</v>
      </c>
      <c r="G194" s="14"/>
    </row>
    <row r="195" spans="1:7" ht="51" x14ac:dyDescent="0.35">
      <c r="A195" s="2" t="s">
        <v>1</v>
      </c>
      <c r="B195" s="6" t="s">
        <v>152</v>
      </c>
      <c r="C195" s="9" t="s">
        <v>327</v>
      </c>
      <c r="D195" s="9" t="s">
        <v>328</v>
      </c>
      <c r="E195" s="52">
        <v>1</v>
      </c>
      <c r="F195" s="52">
        <v>1</v>
      </c>
      <c r="G195" s="14"/>
    </row>
    <row r="196" spans="1:7" ht="40.799999999999997" x14ac:dyDescent="0.35">
      <c r="A196" s="2" t="s">
        <v>1</v>
      </c>
      <c r="B196" s="6" t="s">
        <v>153</v>
      </c>
      <c r="C196" s="9" t="s">
        <v>325</v>
      </c>
      <c r="D196" s="9" t="s">
        <v>326</v>
      </c>
      <c r="E196" s="52">
        <v>1</v>
      </c>
      <c r="F196" s="52">
        <v>1</v>
      </c>
      <c r="G196" s="14"/>
    </row>
    <row r="197" spans="1:7" ht="20.399999999999999" x14ac:dyDescent="0.35">
      <c r="A197" s="2" t="s">
        <v>1</v>
      </c>
      <c r="B197" s="6" t="s">
        <v>154</v>
      </c>
      <c r="C197" s="9" t="s">
        <v>323</v>
      </c>
      <c r="D197" s="9" t="s">
        <v>324</v>
      </c>
      <c r="E197" s="52">
        <v>0.2</v>
      </c>
      <c r="F197" s="52">
        <v>1</v>
      </c>
      <c r="G197" s="14" t="s">
        <v>616</v>
      </c>
    </row>
    <row r="198" spans="1:7" ht="20.399999999999999" x14ac:dyDescent="0.35">
      <c r="A198" s="2" t="s">
        <v>1</v>
      </c>
      <c r="B198" s="6" t="s">
        <v>154</v>
      </c>
      <c r="C198" s="9" t="s">
        <v>323</v>
      </c>
      <c r="D198" s="9" t="s">
        <v>324</v>
      </c>
      <c r="E198" s="52">
        <v>0.2</v>
      </c>
      <c r="F198" s="52">
        <v>1</v>
      </c>
      <c r="G198" s="14" t="s">
        <v>614</v>
      </c>
    </row>
    <row r="199" spans="1:7" ht="30.6" x14ac:dyDescent="0.35">
      <c r="A199" s="2" t="s">
        <v>1</v>
      </c>
      <c r="B199" s="6" t="s">
        <v>155</v>
      </c>
      <c r="C199" s="9" t="s">
        <v>321</v>
      </c>
      <c r="D199" s="9" t="s">
        <v>322</v>
      </c>
      <c r="E199" s="52">
        <v>0.6</v>
      </c>
      <c r="F199" s="52">
        <v>0.6</v>
      </c>
      <c r="G199" s="14"/>
    </row>
    <row r="200" spans="1:7" ht="30.6" x14ac:dyDescent="0.35">
      <c r="A200" s="12" t="s">
        <v>6</v>
      </c>
      <c r="B200" s="11" t="s">
        <v>156</v>
      </c>
      <c r="C200" s="29" t="s">
        <v>319</v>
      </c>
      <c r="D200" s="29" t="s">
        <v>320</v>
      </c>
      <c r="E200" s="52">
        <f>AVERAGE(E201)</f>
        <v>0.5</v>
      </c>
      <c r="F200" s="52">
        <f>AVERAGE(F201)</f>
        <v>1</v>
      </c>
      <c r="G200" s="30" t="s">
        <v>628</v>
      </c>
    </row>
    <row r="201" spans="1:7" ht="71.400000000000006" x14ac:dyDescent="0.35">
      <c r="A201" s="2" t="s">
        <v>1</v>
      </c>
      <c r="B201" s="6" t="s">
        <v>157</v>
      </c>
      <c r="C201" s="9" t="s">
        <v>317</v>
      </c>
      <c r="D201" s="9" t="s">
        <v>318</v>
      </c>
      <c r="E201" s="52">
        <v>0.5</v>
      </c>
      <c r="F201" s="52">
        <v>1</v>
      </c>
      <c r="G201" s="14" t="s">
        <v>623</v>
      </c>
    </row>
    <row r="202" spans="1:7" s="28" customFormat="1" ht="20.399999999999999" x14ac:dyDescent="0.35">
      <c r="A202" s="13" t="s">
        <v>5</v>
      </c>
      <c r="B202" s="22" t="s">
        <v>158</v>
      </c>
      <c r="C202" s="18" t="s">
        <v>267</v>
      </c>
      <c r="D202" s="18"/>
      <c r="E202" s="52">
        <f>AVERAGE(E203:E209)</f>
        <v>0.37619047619047613</v>
      </c>
      <c r="F202" s="52">
        <f>AVERAGE(F203:F209)</f>
        <v>0.68809523809523809</v>
      </c>
      <c r="G202" s="18" t="s">
        <v>628</v>
      </c>
    </row>
    <row r="203" spans="1:7" ht="51" x14ac:dyDescent="0.35">
      <c r="A203" s="12" t="s">
        <v>6</v>
      </c>
      <c r="B203" s="11" t="s">
        <v>159</v>
      </c>
      <c r="C203" s="29" t="s">
        <v>315</v>
      </c>
      <c r="D203" s="29" t="s">
        <v>316</v>
      </c>
      <c r="E203" s="52">
        <f>AVERAGE(E204:E205)</f>
        <v>0.3</v>
      </c>
      <c r="F203" s="52">
        <f>AVERAGE(F204:F205)</f>
        <v>0.85</v>
      </c>
      <c r="G203" s="30" t="s">
        <v>628</v>
      </c>
    </row>
    <row r="204" spans="1:7" ht="30.6" x14ac:dyDescent="0.35">
      <c r="A204" s="2" t="s">
        <v>1</v>
      </c>
      <c r="B204" s="6" t="s">
        <v>160</v>
      </c>
      <c r="C204" s="9" t="s">
        <v>313</v>
      </c>
      <c r="D204" s="9" t="s">
        <v>314</v>
      </c>
      <c r="E204" s="52">
        <v>0.5</v>
      </c>
      <c r="F204" s="52">
        <v>1</v>
      </c>
      <c r="G204" s="14" t="s">
        <v>618</v>
      </c>
    </row>
    <row r="205" spans="1:7" ht="61.2" x14ac:dyDescent="0.35">
      <c r="A205" s="2" t="s">
        <v>1</v>
      </c>
      <c r="B205" s="6" t="s">
        <v>161</v>
      </c>
      <c r="C205" s="9" t="s">
        <v>311</v>
      </c>
      <c r="D205" s="9" t="s">
        <v>312</v>
      </c>
      <c r="E205" s="52">
        <v>0.1</v>
      </c>
      <c r="F205" s="52">
        <v>0.7</v>
      </c>
      <c r="G205" s="14" t="s">
        <v>618</v>
      </c>
    </row>
    <row r="206" spans="1:7" ht="30.6" x14ac:dyDescent="0.35">
      <c r="A206" s="12" t="s">
        <v>6</v>
      </c>
      <c r="B206" s="11" t="s">
        <v>162</v>
      </c>
      <c r="C206" s="29" t="s">
        <v>309</v>
      </c>
      <c r="D206" s="29" t="s">
        <v>310</v>
      </c>
      <c r="E206" s="52">
        <f>AVERAGE(E207:E209)</f>
        <v>0.43333333333333329</v>
      </c>
      <c r="F206" s="52">
        <f>AVERAGE(F207:F209)</f>
        <v>0.56666666666666665</v>
      </c>
      <c r="G206" s="30" t="s">
        <v>628</v>
      </c>
    </row>
    <row r="207" spans="1:7" ht="40.799999999999997" x14ac:dyDescent="0.35">
      <c r="A207" s="2" t="s">
        <v>1</v>
      </c>
      <c r="B207" s="6" t="s">
        <v>163</v>
      </c>
      <c r="C207" s="9" t="s">
        <v>307</v>
      </c>
      <c r="D207" s="9" t="s">
        <v>308</v>
      </c>
      <c r="E207" s="52">
        <v>0.6</v>
      </c>
      <c r="F207" s="52">
        <v>1</v>
      </c>
      <c r="G207" s="14" t="s">
        <v>618</v>
      </c>
    </row>
    <row r="208" spans="1:7" ht="40.799999999999997" x14ac:dyDescent="0.35">
      <c r="A208" s="2" t="s">
        <v>1</v>
      </c>
      <c r="B208" s="6" t="s">
        <v>164</v>
      </c>
      <c r="C208" s="9" t="s">
        <v>305</v>
      </c>
      <c r="D208" s="9" t="s">
        <v>306</v>
      </c>
      <c r="E208" s="52">
        <v>0</v>
      </c>
      <c r="F208" s="52">
        <v>0</v>
      </c>
      <c r="G208" s="14"/>
    </row>
    <row r="209" spans="1:7" ht="81.599999999999994" x14ac:dyDescent="0.35">
      <c r="A209" s="2" t="s">
        <v>1</v>
      </c>
      <c r="B209" s="6" t="s">
        <v>165</v>
      </c>
      <c r="C209" s="9" t="s">
        <v>303</v>
      </c>
      <c r="D209" s="9" t="s">
        <v>304</v>
      </c>
      <c r="E209" s="52">
        <v>0.7</v>
      </c>
      <c r="F209" s="52">
        <v>0.7</v>
      </c>
      <c r="G209" s="14"/>
    </row>
    <row r="210" spans="1:7" s="28" customFormat="1" ht="20.399999999999999" x14ac:dyDescent="0.35">
      <c r="A210" s="13" t="s">
        <v>5</v>
      </c>
      <c r="B210" s="22" t="s">
        <v>167</v>
      </c>
      <c r="C210" s="18" t="s">
        <v>268</v>
      </c>
      <c r="D210" s="18"/>
      <c r="E210" s="52">
        <f>AVERAGE(E211:E216)</f>
        <v>0.08</v>
      </c>
      <c r="F210" s="52">
        <f>AVERAGE(F211:F216)</f>
        <v>1</v>
      </c>
      <c r="G210" s="18" t="s">
        <v>628</v>
      </c>
    </row>
    <row r="211" spans="1:7" ht="61.2" x14ac:dyDescent="0.35">
      <c r="A211" s="12" t="s">
        <v>6</v>
      </c>
      <c r="B211" s="11" t="s">
        <v>168</v>
      </c>
      <c r="C211" s="29" t="s">
        <v>301</v>
      </c>
      <c r="D211" s="29" t="s">
        <v>302</v>
      </c>
      <c r="E211" s="52">
        <f>AVERAGE(E212:E216)</f>
        <v>0.08</v>
      </c>
      <c r="F211" s="52">
        <f>AVERAGE(F212:F216)</f>
        <v>1</v>
      </c>
      <c r="G211" s="30" t="s">
        <v>628</v>
      </c>
    </row>
    <row r="212" spans="1:7" ht="51" x14ac:dyDescent="0.35">
      <c r="A212" s="2" t="s">
        <v>1</v>
      </c>
      <c r="B212" s="6" t="s">
        <v>169</v>
      </c>
      <c r="C212" s="9" t="s">
        <v>300</v>
      </c>
      <c r="D212" s="9" t="s">
        <v>550</v>
      </c>
      <c r="E212" s="52">
        <v>0</v>
      </c>
      <c r="F212" s="52">
        <v>1</v>
      </c>
      <c r="G212" s="14" t="s">
        <v>607</v>
      </c>
    </row>
    <row r="213" spans="1:7" ht="61.2" x14ac:dyDescent="0.35">
      <c r="A213" s="2" t="s">
        <v>1</v>
      </c>
      <c r="B213" s="6" t="s">
        <v>170</v>
      </c>
      <c r="C213" s="9" t="s">
        <v>298</v>
      </c>
      <c r="D213" s="9" t="s">
        <v>299</v>
      </c>
      <c r="E213" s="52">
        <v>0</v>
      </c>
      <c r="F213" s="52">
        <v>1</v>
      </c>
      <c r="G213" s="14" t="s">
        <v>607</v>
      </c>
    </row>
    <row r="214" spans="1:7" ht="61.2" x14ac:dyDescent="0.35">
      <c r="A214" s="2" t="s">
        <v>1</v>
      </c>
      <c r="B214" s="6" t="s">
        <v>171</v>
      </c>
      <c r="C214" s="9" t="s">
        <v>296</v>
      </c>
      <c r="D214" s="9" t="s">
        <v>297</v>
      </c>
      <c r="E214" s="52">
        <v>0</v>
      </c>
      <c r="F214" s="52">
        <v>1</v>
      </c>
      <c r="G214" s="14" t="s">
        <v>607</v>
      </c>
    </row>
    <row r="215" spans="1:7" ht="71.400000000000006" x14ac:dyDescent="0.35">
      <c r="A215" s="2" t="s">
        <v>1</v>
      </c>
      <c r="B215" s="6" t="s">
        <v>172</v>
      </c>
      <c r="C215" s="9" t="s">
        <v>294</v>
      </c>
      <c r="D215" s="9" t="s">
        <v>295</v>
      </c>
      <c r="E215" s="52">
        <v>0.4</v>
      </c>
      <c r="F215" s="52">
        <v>1</v>
      </c>
      <c r="G215" s="14" t="s">
        <v>607</v>
      </c>
    </row>
    <row r="216" spans="1:7" ht="30.6" x14ac:dyDescent="0.35">
      <c r="A216" s="2" t="s">
        <v>1</v>
      </c>
      <c r="B216" s="6" t="s">
        <v>173</v>
      </c>
      <c r="C216" s="9" t="s">
        <v>292</v>
      </c>
      <c r="D216" s="9" t="s">
        <v>293</v>
      </c>
      <c r="E216" s="52">
        <v>0</v>
      </c>
      <c r="F216" s="52">
        <v>1</v>
      </c>
      <c r="G216" s="14" t="s">
        <v>607</v>
      </c>
    </row>
    <row r="217" spans="1:7" s="28" customFormat="1" x14ac:dyDescent="0.35">
      <c r="A217" s="13" t="s">
        <v>5</v>
      </c>
      <c r="B217" s="22" t="s">
        <v>174</v>
      </c>
      <c r="C217" s="18" t="s">
        <v>269</v>
      </c>
      <c r="D217" s="18"/>
      <c r="E217" s="52">
        <f>AVERAGE(E218:E230)</f>
        <v>0.60000000000000009</v>
      </c>
      <c r="F217" s="52">
        <f>AVERAGE(F218:F230)</f>
        <v>0.7153846153846154</v>
      </c>
      <c r="G217" s="18" t="s">
        <v>628</v>
      </c>
    </row>
    <row r="218" spans="1:7" ht="30.6" x14ac:dyDescent="0.35">
      <c r="A218" s="12" t="s">
        <v>6</v>
      </c>
      <c r="B218" s="11" t="s">
        <v>175</v>
      </c>
      <c r="C218" s="29" t="s">
        <v>290</v>
      </c>
      <c r="D218" s="29" t="s">
        <v>291</v>
      </c>
      <c r="E218" s="52">
        <f>AVERAGE(E219:E224)</f>
        <v>0.75</v>
      </c>
      <c r="F218" s="52">
        <f>AVERAGE(F219:F224)</f>
        <v>0.75</v>
      </c>
      <c r="G218" s="30" t="s">
        <v>628</v>
      </c>
    </row>
    <row r="219" spans="1:7" ht="71.400000000000006" x14ac:dyDescent="0.35">
      <c r="A219" s="2" t="s">
        <v>1</v>
      </c>
      <c r="B219" s="6" t="s">
        <v>176</v>
      </c>
      <c r="C219" s="9" t="s">
        <v>288</v>
      </c>
      <c r="D219" s="9" t="s">
        <v>289</v>
      </c>
      <c r="E219" s="52">
        <v>1</v>
      </c>
      <c r="F219" s="52">
        <v>1</v>
      </c>
      <c r="G219" s="14"/>
    </row>
    <row r="220" spans="1:7" ht="71.400000000000006" x14ac:dyDescent="0.35">
      <c r="A220" s="2" t="s">
        <v>1</v>
      </c>
      <c r="B220" s="6" t="s">
        <v>177</v>
      </c>
      <c r="C220" s="9" t="s">
        <v>286</v>
      </c>
      <c r="D220" s="9" t="s">
        <v>287</v>
      </c>
      <c r="E220" s="52">
        <v>0.7</v>
      </c>
      <c r="F220" s="52">
        <v>0.7</v>
      </c>
      <c r="G220" s="14"/>
    </row>
    <row r="221" spans="1:7" ht="51" x14ac:dyDescent="0.35">
      <c r="A221" s="2" t="s">
        <v>1</v>
      </c>
      <c r="B221" s="6" t="s">
        <v>178</v>
      </c>
      <c r="C221" s="9" t="s">
        <v>270</v>
      </c>
      <c r="D221" s="9" t="s">
        <v>528</v>
      </c>
      <c r="E221" s="52">
        <v>0.6</v>
      </c>
      <c r="F221" s="52">
        <v>0.6</v>
      </c>
      <c r="G221" s="14"/>
    </row>
    <row r="222" spans="1:7" ht="40.799999999999997" x14ac:dyDescent="0.35">
      <c r="A222" s="2" t="s">
        <v>1</v>
      </c>
      <c r="B222" s="6" t="s">
        <v>179</v>
      </c>
      <c r="C222" s="9" t="s">
        <v>285</v>
      </c>
      <c r="D222" s="9" t="s">
        <v>529</v>
      </c>
      <c r="E222" s="52">
        <v>1</v>
      </c>
      <c r="F222" s="52">
        <v>1</v>
      </c>
      <c r="G222" s="14"/>
    </row>
    <row r="223" spans="1:7" ht="30.6" x14ac:dyDescent="0.35">
      <c r="A223" s="2" t="s">
        <v>1</v>
      </c>
      <c r="B223" s="6" t="s">
        <v>180</v>
      </c>
      <c r="C223" s="9" t="s">
        <v>283</v>
      </c>
      <c r="D223" s="9" t="s">
        <v>284</v>
      </c>
      <c r="E223" s="52">
        <v>0.2</v>
      </c>
      <c r="F223" s="52">
        <v>0.2</v>
      </c>
      <c r="G223" s="14"/>
    </row>
    <row r="224" spans="1:7" ht="30.6" x14ac:dyDescent="0.35">
      <c r="A224" s="2" t="s">
        <v>1</v>
      </c>
      <c r="B224" s="6" t="s">
        <v>181</v>
      </c>
      <c r="C224" s="9" t="s">
        <v>281</v>
      </c>
      <c r="D224" s="9" t="s">
        <v>282</v>
      </c>
      <c r="E224" s="52">
        <v>1</v>
      </c>
      <c r="F224" s="52">
        <v>1</v>
      </c>
      <c r="G224" s="14"/>
    </row>
    <row r="225" spans="1:7" ht="30.6" x14ac:dyDescent="0.35">
      <c r="A225" s="12" t="s">
        <v>6</v>
      </c>
      <c r="B225" s="11" t="s">
        <v>182</v>
      </c>
      <c r="C225" s="29" t="s">
        <v>279</v>
      </c>
      <c r="D225" s="29" t="s">
        <v>280</v>
      </c>
      <c r="E225" s="52">
        <f>AVERAGE(E226:E227)</f>
        <v>0</v>
      </c>
      <c r="F225" s="52">
        <f>AVERAGE(F226:F227)</f>
        <v>0.5</v>
      </c>
      <c r="G225" s="30" t="s">
        <v>628</v>
      </c>
    </row>
    <row r="226" spans="1:7" ht="51" x14ac:dyDescent="0.35">
      <c r="A226" s="2" t="s">
        <v>1</v>
      </c>
      <c r="B226" s="6" t="s">
        <v>183</v>
      </c>
      <c r="C226" s="9" t="s">
        <v>278</v>
      </c>
      <c r="D226" s="9" t="s">
        <v>530</v>
      </c>
      <c r="E226" s="52">
        <v>0</v>
      </c>
      <c r="F226" s="52">
        <v>0</v>
      </c>
      <c r="G226" s="14"/>
    </row>
    <row r="227" spans="1:7" ht="30.6" x14ac:dyDescent="0.35">
      <c r="A227" s="2" t="s">
        <v>1</v>
      </c>
      <c r="B227" s="6" t="s">
        <v>184</v>
      </c>
      <c r="C227" s="9" t="s">
        <v>277</v>
      </c>
      <c r="D227" s="9" t="s">
        <v>531</v>
      </c>
      <c r="E227" s="52">
        <v>0</v>
      </c>
      <c r="F227" s="52">
        <v>1</v>
      </c>
      <c r="G227" s="14" t="s">
        <v>623</v>
      </c>
    </row>
    <row r="228" spans="1:7" ht="40.799999999999997" x14ac:dyDescent="0.35">
      <c r="A228" s="12" t="s">
        <v>6</v>
      </c>
      <c r="B228" s="11" t="s">
        <v>185</v>
      </c>
      <c r="C228" s="29" t="s">
        <v>275</v>
      </c>
      <c r="D228" s="29" t="s">
        <v>276</v>
      </c>
      <c r="E228" s="52">
        <f>AVERAGE(E229:E230)</f>
        <v>0.85</v>
      </c>
      <c r="F228" s="52">
        <f>AVERAGE(F229:F230)</f>
        <v>0.85</v>
      </c>
      <c r="G228" s="30" t="s">
        <v>628</v>
      </c>
    </row>
    <row r="229" spans="1:7" ht="61.2" x14ac:dyDescent="0.35">
      <c r="A229" s="2" t="s">
        <v>1</v>
      </c>
      <c r="B229" s="6" t="s">
        <v>186</v>
      </c>
      <c r="C229" s="9" t="s">
        <v>273</v>
      </c>
      <c r="D229" s="9" t="s">
        <v>274</v>
      </c>
      <c r="E229" s="52">
        <v>1</v>
      </c>
      <c r="F229" s="52">
        <v>1</v>
      </c>
      <c r="G229" s="14"/>
    </row>
    <row r="230" spans="1:7" ht="40.799999999999997" x14ac:dyDescent="0.35">
      <c r="A230" s="2" t="s">
        <v>1</v>
      </c>
      <c r="B230" s="6" t="s">
        <v>187</v>
      </c>
      <c r="C230" s="9" t="s">
        <v>271</v>
      </c>
      <c r="D230" s="9" t="s">
        <v>272</v>
      </c>
      <c r="E230" s="52">
        <v>0.7</v>
      </c>
      <c r="F230" s="52">
        <v>0.7</v>
      </c>
      <c r="G230" s="14"/>
    </row>
  </sheetData>
  <autoFilter ref="A3:G230"/>
  <mergeCells count="3">
    <mergeCell ref="E2:G2"/>
    <mergeCell ref="A2:D2"/>
    <mergeCell ref="A1:G1"/>
  </mergeCells>
  <conditionalFormatting sqref="E36:E39">
    <cfRule type="cellIs" dxfId="356" priority="136" operator="greaterThan">
      <formula>79%</formula>
    </cfRule>
    <cfRule type="cellIs" dxfId="355" priority="137" operator="between">
      <formula>41%</formula>
      <formula>79%</formula>
    </cfRule>
    <cfRule type="cellIs" dxfId="354" priority="138" operator="between">
      <formula>0%</formula>
      <formula>40%</formula>
    </cfRule>
  </conditionalFormatting>
  <conditionalFormatting sqref="E97:E110 E112:E114 E117:E131 E134 E137:E159 E161:E170 E172:E174 E176:E196 E198:E225">
    <cfRule type="cellIs" dxfId="353" priority="130" operator="greaterThan">
      <formula>79%</formula>
    </cfRule>
    <cfRule type="cellIs" dxfId="352" priority="131" operator="between">
      <formula>41%</formula>
      <formula>79%</formula>
    </cfRule>
    <cfRule type="cellIs" dxfId="351" priority="132" operator="between">
      <formula>0%</formula>
      <formula>40%</formula>
    </cfRule>
  </conditionalFormatting>
  <conditionalFormatting sqref="E40:E50 E52:E96">
    <cfRule type="cellIs" dxfId="350" priority="133" operator="greaterThan">
      <formula>79%</formula>
    </cfRule>
    <cfRule type="cellIs" dxfId="349" priority="134" operator="between">
      <formula>41%</formula>
      <formula>79%</formula>
    </cfRule>
    <cfRule type="cellIs" dxfId="348" priority="135" operator="between">
      <formula>0%</formula>
      <formula>40%</formula>
    </cfRule>
  </conditionalFormatting>
  <conditionalFormatting sqref="E226:E230">
    <cfRule type="cellIs" dxfId="347" priority="127" operator="greaterThan">
      <formula>79%</formula>
    </cfRule>
    <cfRule type="cellIs" dxfId="346" priority="128" operator="between">
      <formula>41%</formula>
      <formula>79%</formula>
    </cfRule>
    <cfRule type="cellIs" dxfId="345" priority="129" operator="between">
      <formula>0%</formula>
      <formula>40%</formula>
    </cfRule>
  </conditionalFormatting>
  <conditionalFormatting sqref="F36:F39">
    <cfRule type="cellIs" dxfId="344" priority="124" operator="greaterThan">
      <formula>79%</formula>
    </cfRule>
    <cfRule type="cellIs" dxfId="343" priority="125" operator="between">
      <formula>41%</formula>
      <formula>79%</formula>
    </cfRule>
    <cfRule type="cellIs" dxfId="342" priority="126" operator="between">
      <formula>0%</formula>
      <formula>40%</formula>
    </cfRule>
  </conditionalFormatting>
  <conditionalFormatting sqref="F97:F110 F112:F114 F117:F131 F134 F137:F159 F161:F170 F172:F174 F176:F196 F198:F225">
    <cfRule type="cellIs" dxfId="341" priority="118" operator="greaterThan">
      <formula>79%</formula>
    </cfRule>
    <cfRule type="cellIs" dxfId="340" priority="119" operator="between">
      <formula>41%</formula>
      <formula>79%</formula>
    </cfRule>
    <cfRule type="cellIs" dxfId="339" priority="120" operator="between">
      <formula>0%</formula>
      <formula>40%</formula>
    </cfRule>
  </conditionalFormatting>
  <conditionalFormatting sqref="F40:F50 F52:F96">
    <cfRule type="cellIs" dxfId="338" priority="121" operator="greaterThan">
      <formula>79%</formula>
    </cfRule>
    <cfRule type="cellIs" dxfId="337" priority="122" operator="between">
      <formula>41%</formula>
      <formula>79%</formula>
    </cfRule>
    <cfRule type="cellIs" dxfId="336" priority="123" operator="between">
      <formula>0%</formula>
      <formula>40%</formula>
    </cfRule>
  </conditionalFormatting>
  <conditionalFormatting sqref="F226:F230">
    <cfRule type="cellIs" dxfId="335" priority="115" operator="greaterThan">
      <formula>79%</formula>
    </cfRule>
    <cfRule type="cellIs" dxfId="334" priority="116" operator="between">
      <formula>41%</formula>
      <formula>79%</formula>
    </cfRule>
    <cfRule type="cellIs" dxfId="333" priority="117" operator="between">
      <formula>0%</formula>
      <formula>40%</formula>
    </cfRule>
  </conditionalFormatting>
  <conditionalFormatting sqref="E111">
    <cfRule type="cellIs" dxfId="332" priority="112" operator="greaterThan">
      <formula>79%</formula>
    </cfRule>
    <cfRule type="cellIs" dxfId="331" priority="113" operator="between">
      <formula>41%</formula>
      <formula>79%</formula>
    </cfRule>
    <cfRule type="cellIs" dxfId="330" priority="114" operator="between">
      <formula>0%</formula>
      <formula>40%</formula>
    </cfRule>
  </conditionalFormatting>
  <conditionalFormatting sqref="F111">
    <cfRule type="cellIs" dxfId="329" priority="109" operator="greaterThan">
      <formula>79%</formula>
    </cfRule>
    <cfRule type="cellIs" dxfId="328" priority="110" operator="between">
      <formula>41%</formula>
      <formula>79%</formula>
    </cfRule>
    <cfRule type="cellIs" dxfId="327" priority="111" operator="between">
      <formula>0%</formula>
      <formula>40%</formula>
    </cfRule>
  </conditionalFormatting>
  <conditionalFormatting sqref="E115">
    <cfRule type="cellIs" dxfId="326" priority="106" operator="greaterThan">
      <formula>79%</formula>
    </cfRule>
    <cfRule type="cellIs" dxfId="325" priority="107" operator="between">
      <formula>41%</formula>
      <formula>79%</formula>
    </cfRule>
    <cfRule type="cellIs" dxfId="324" priority="108" operator="between">
      <formula>0%</formula>
      <formula>40%</formula>
    </cfRule>
  </conditionalFormatting>
  <conditionalFormatting sqref="F115">
    <cfRule type="cellIs" dxfId="323" priority="103" operator="greaterThan">
      <formula>79%</formula>
    </cfRule>
    <cfRule type="cellIs" dxfId="322" priority="104" operator="between">
      <formula>41%</formula>
      <formula>79%</formula>
    </cfRule>
    <cfRule type="cellIs" dxfId="321" priority="105" operator="between">
      <formula>0%</formula>
      <formula>40%</formula>
    </cfRule>
  </conditionalFormatting>
  <conditionalFormatting sqref="E116">
    <cfRule type="cellIs" dxfId="320" priority="100" operator="greaterThan">
      <formula>79%</formula>
    </cfRule>
    <cfRule type="cellIs" dxfId="319" priority="101" operator="between">
      <formula>41%</formula>
      <formula>79%</formula>
    </cfRule>
    <cfRule type="cellIs" dxfId="318" priority="102" operator="between">
      <formula>0%</formula>
      <formula>40%</formula>
    </cfRule>
  </conditionalFormatting>
  <conditionalFormatting sqref="F116">
    <cfRule type="cellIs" dxfId="317" priority="97" operator="greaterThan">
      <formula>79%</formula>
    </cfRule>
    <cfRule type="cellIs" dxfId="316" priority="98" operator="between">
      <formula>41%</formula>
      <formula>79%</formula>
    </cfRule>
    <cfRule type="cellIs" dxfId="315" priority="99" operator="between">
      <formula>0%</formula>
      <formula>40%</formula>
    </cfRule>
  </conditionalFormatting>
  <conditionalFormatting sqref="E132">
    <cfRule type="cellIs" dxfId="314" priority="94" operator="greaterThan">
      <formula>79%</formula>
    </cfRule>
    <cfRule type="cellIs" dxfId="313" priority="95" operator="between">
      <formula>41%</formula>
      <formula>79%</formula>
    </cfRule>
    <cfRule type="cellIs" dxfId="312" priority="96" operator="between">
      <formula>0%</formula>
      <formula>40%</formula>
    </cfRule>
  </conditionalFormatting>
  <conditionalFormatting sqref="F132">
    <cfRule type="cellIs" dxfId="311" priority="91" operator="greaterThan">
      <formula>79%</formula>
    </cfRule>
    <cfRule type="cellIs" dxfId="310" priority="92" operator="between">
      <formula>41%</formula>
      <formula>79%</formula>
    </cfRule>
    <cfRule type="cellIs" dxfId="309" priority="93" operator="between">
      <formula>0%</formula>
      <formula>40%</formula>
    </cfRule>
  </conditionalFormatting>
  <conditionalFormatting sqref="E133">
    <cfRule type="cellIs" dxfId="308" priority="88" operator="greaterThan">
      <formula>79%</formula>
    </cfRule>
    <cfRule type="cellIs" dxfId="307" priority="89" operator="between">
      <formula>41%</formula>
      <formula>79%</formula>
    </cfRule>
    <cfRule type="cellIs" dxfId="306" priority="90" operator="between">
      <formula>0%</formula>
      <formula>40%</formula>
    </cfRule>
  </conditionalFormatting>
  <conditionalFormatting sqref="F133">
    <cfRule type="cellIs" dxfId="305" priority="85" operator="greaterThan">
      <formula>79%</formula>
    </cfRule>
    <cfRule type="cellIs" dxfId="304" priority="86" operator="between">
      <formula>41%</formula>
      <formula>79%</formula>
    </cfRule>
    <cfRule type="cellIs" dxfId="303" priority="87" operator="between">
      <formula>0%</formula>
      <formula>40%</formula>
    </cfRule>
  </conditionalFormatting>
  <conditionalFormatting sqref="E135">
    <cfRule type="cellIs" dxfId="302" priority="82" operator="greaterThan">
      <formula>79%</formula>
    </cfRule>
    <cfRule type="cellIs" dxfId="301" priority="83" operator="between">
      <formula>41%</formula>
      <formula>79%</formula>
    </cfRule>
    <cfRule type="cellIs" dxfId="300" priority="84" operator="between">
      <formula>0%</formula>
      <formula>40%</formula>
    </cfRule>
  </conditionalFormatting>
  <conditionalFormatting sqref="F135">
    <cfRule type="cellIs" dxfId="299" priority="79" operator="greaterThan">
      <formula>79%</formula>
    </cfRule>
    <cfRule type="cellIs" dxfId="298" priority="80" operator="between">
      <formula>41%</formula>
      <formula>79%</formula>
    </cfRule>
    <cfRule type="cellIs" dxfId="297" priority="81" operator="between">
      <formula>0%</formula>
      <formula>40%</formula>
    </cfRule>
  </conditionalFormatting>
  <conditionalFormatting sqref="E136">
    <cfRule type="cellIs" dxfId="296" priority="76" operator="greaterThan">
      <formula>79%</formula>
    </cfRule>
    <cfRule type="cellIs" dxfId="295" priority="77" operator="between">
      <formula>41%</formula>
      <formula>79%</formula>
    </cfRule>
    <cfRule type="cellIs" dxfId="294" priority="78" operator="between">
      <formula>0%</formula>
      <formula>40%</formula>
    </cfRule>
  </conditionalFormatting>
  <conditionalFormatting sqref="F136">
    <cfRule type="cellIs" dxfId="293" priority="73" operator="greaterThan">
      <formula>79%</formula>
    </cfRule>
    <cfRule type="cellIs" dxfId="292" priority="74" operator="between">
      <formula>41%</formula>
      <formula>79%</formula>
    </cfRule>
    <cfRule type="cellIs" dxfId="291" priority="75" operator="between">
      <formula>0%</formula>
      <formula>40%</formula>
    </cfRule>
  </conditionalFormatting>
  <conditionalFormatting sqref="E160">
    <cfRule type="cellIs" dxfId="290" priority="70" operator="greaterThan">
      <formula>79%</formula>
    </cfRule>
    <cfRule type="cellIs" dxfId="289" priority="71" operator="between">
      <formula>41%</formula>
      <formula>79%</formula>
    </cfRule>
    <cfRule type="cellIs" dxfId="288" priority="72" operator="between">
      <formula>0%</formula>
      <formula>40%</formula>
    </cfRule>
  </conditionalFormatting>
  <conditionalFormatting sqref="F160">
    <cfRule type="cellIs" dxfId="287" priority="67" operator="greaterThan">
      <formula>79%</formula>
    </cfRule>
    <cfRule type="cellIs" dxfId="286" priority="68" operator="between">
      <formula>41%</formula>
      <formula>79%</formula>
    </cfRule>
    <cfRule type="cellIs" dxfId="285" priority="69" operator="between">
      <formula>0%</formula>
      <formula>40%</formula>
    </cfRule>
  </conditionalFormatting>
  <conditionalFormatting sqref="E171">
    <cfRule type="cellIs" dxfId="284" priority="64" operator="greaterThan">
      <formula>79%</formula>
    </cfRule>
    <cfRule type="cellIs" dxfId="283" priority="65" operator="between">
      <formula>41%</formula>
      <formula>79%</formula>
    </cfRule>
    <cfRule type="cellIs" dxfId="282" priority="66" operator="between">
      <formula>0%</formula>
      <formula>40%</formula>
    </cfRule>
  </conditionalFormatting>
  <conditionalFormatting sqref="F171">
    <cfRule type="cellIs" dxfId="281" priority="61" operator="greaterThan">
      <formula>79%</formula>
    </cfRule>
    <cfRule type="cellIs" dxfId="280" priority="62" operator="between">
      <formula>41%</formula>
      <formula>79%</formula>
    </cfRule>
    <cfRule type="cellIs" dxfId="279" priority="63" operator="between">
      <formula>0%</formula>
      <formula>40%</formula>
    </cfRule>
  </conditionalFormatting>
  <conditionalFormatting sqref="E175">
    <cfRule type="cellIs" dxfId="278" priority="58" operator="greaterThan">
      <formula>79%</formula>
    </cfRule>
    <cfRule type="cellIs" dxfId="277" priority="59" operator="between">
      <formula>41%</formula>
      <formula>79%</formula>
    </cfRule>
    <cfRule type="cellIs" dxfId="276" priority="60" operator="between">
      <formula>0%</formula>
      <formula>40%</formula>
    </cfRule>
  </conditionalFormatting>
  <conditionalFormatting sqref="F175">
    <cfRule type="cellIs" dxfId="275" priority="55" operator="greaterThan">
      <formula>79%</formula>
    </cfRule>
    <cfRule type="cellIs" dxfId="274" priority="56" operator="between">
      <formula>41%</formula>
      <formula>79%</formula>
    </cfRule>
    <cfRule type="cellIs" dxfId="273" priority="57" operator="between">
      <formula>0%</formula>
      <formula>40%</formula>
    </cfRule>
  </conditionalFormatting>
  <conditionalFormatting sqref="E197">
    <cfRule type="cellIs" dxfId="272" priority="52" operator="greaterThan">
      <formula>79%</formula>
    </cfRule>
    <cfRule type="cellIs" dxfId="271" priority="53" operator="between">
      <formula>41%</formula>
      <formula>79%</formula>
    </cfRule>
    <cfRule type="cellIs" dxfId="270" priority="54" operator="between">
      <formula>0%</formula>
      <formula>40%</formula>
    </cfRule>
  </conditionalFormatting>
  <conditionalFormatting sqref="F197">
    <cfRule type="cellIs" dxfId="269" priority="49" operator="greaterThan">
      <formula>79%</formula>
    </cfRule>
    <cfRule type="cellIs" dxfId="268" priority="50" operator="between">
      <formula>41%</formula>
      <formula>79%</formula>
    </cfRule>
    <cfRule type="cellIs" dxfId="267" priority="51" operator="between">
      <formula>0%</formula>
      <formula>40%</formula>
    </cfRule>
  </conditionalFormatting>
  <conditionalFormatting sqref="E51">
    <cfRule type="cellIs" dxfId="266" priority="46" operator="greaterThan">
      <formula>79%</formula>
    </cfRule>
    <cfRule type="cellIs" dxfId="265" priority="47" operator="between">
      <formula>41%</formula>
      <formula>79%</formula>
    </cfRule>
    <cfRule type="cellIs" dxfId="264" priority="48" operator="between">
      <formula>0%</formula>
      <formula>40%</formula>
    </cfRule>
  </conditionalFormatting>
  <conditionalFormatting sqref="F51">
    <cfRule type="cellIs" dxfId="263" priority="43" operator="greaterThan">
      <formula>79%</formula>
    </cfRule>
    <cfRule type="cellIs" dxfId="262" priority="44" operator="between">
      <formula>41%</formula>
      <formula>79%</formula>
    </cfRule>
    <cfRule type="cellIs" dxfId="261" priority="45" operator="between">
      <formula>0%</formula>
      <formula>40%</formula>
    </cfRule>
  </conditionalFormatting>
  <conditionalFormatting sqref="F5 F10:F25 F27:F35">
    <cfRule type="cellIs" dxfId="260" priority="40" operator="greaterThan">
      <formula>79%</formula>
    </cfRule>
    <cfRule type="cellIs" dxfId="259" priority="41" operator="between">
      <formula>41%</formula>
      <formula>79%</formula>
    </cfRule>
    <cfRule type="cellIs" dxfId="258" priority="42" operator="between">
      <formula>0%</formula>
      <formula>40%</formula>
    </cfRule>
  </conditionalFormatting>
  <conditionalFormatting sqref="F4">
    <cfRule type="cellIs" dxfId="257" priority="37" operator="greaterThan">
      <formula>79%</formula>
    </cfRule>
    <cfRule type="cellIs" dxfId="256" priority="38" operator="between">
      <formula>41%</formula>
      <formula>79%</formula>
    </cfRule>
    <cfRule type="cellIs" dxfId="255" priority="39" operator="between">
      <formula>0%</formula>
      <formula>40%</formula>
    </cfRule>
  </conditionalFormatting>
  <conditionalFormatting sqref="F6">
    <cfRule type="cellIs" dxfId="254" priority="34" operator="greaterThan">
      <formula>79%</formula>
    </cfRule>
    <cfRule type="cellIs" dxfId="253" priority="35" operator="between">
      <formula>41%</formula>
      <formula>79%</formula>
    </cfRule>
    <cfRule type="cellIs" dxfId="252" priority="36" operator="between">
      <formula>0%</formula>
      <formula>40%</formula>
    </cfRule>
  </conditionalFormatting>
  <conditionalFormatting sqref="F9">
    <cfRule type="cellIs" dxfId="251" priority="31" operator="greaterThan">
      <formula>79%</formula>
    </cfRule>
    <cfRule type="cellIs" dxfId="250" priority="32" operator="between">
      <formula>41%</formula>
      <formula>79%</formula>
    </cfRule>
    <cfRule type="cellIs" dxfId="249" priority="33" operator="between">
      <formula>0%</formula>
      <formula>40%</formula>
    </cfRule>
  </conditionalFormatting>
  <conditionalFormatting sqref="F7">
    <cfRule type="cellIs" dxfId="248" priority="28" operator="greaterThan">
      <formula>79%</formula>
    </cfRule>
    <cfRule type="cellIs" dxfId="247" priority="29" operator="between">
      <formula>41%</formula>
      <formula>79%</formula>
    </cfRule>
    <cfRule type="cellIs" dxfId="246" priority="30" operator="between">
      <formula>0%</formula>
      <formula>40%</formula>
    </cfRule>
  </conditionalFormatting>
  <conditionalFormatting sqref="F8">
    <cfRule type="cellIs" dxfId="245" priority="25" operator="greaterThan">
      <formula>79%</formula>
    </cfRule>
    <cfRule type="cellIs" dxfId="244" priority="26" operator="between">
      <formula>41%</formula>
      <formula>79%</formula>
    </cfRule>
    <cfRule type="cellIs" dxfId="243" priority="27" operator="between">
      <formula>0%</formula>
      <formula>40%</formula>
    </cfRule>
  </conditionalFormatting>
  <conditionalFormatting sqref="F26">
    <cfRule type="cellIs" dxfId="242" priority="22" operator="greaterThan">
      <formula>79%</formula>
    </cfRule>
    <cfRule type="cellIs" dxfId="241" priority="23" operator="between">
      <formula>41%</formula>
      <formula>79%</formula>
    </cfRule>
    <cfRule type="cellIs" dxfId="240" priority="24" operator="between">
      <formula>0%</formula>
      <formula>40%</formula>
    </cfRule>
  </conditionalFormatting>
  <conditionalFormatting sqref="E5 E10:E25 E27:E35">
    <cfRule type="cellIs" dxfId="239" priority="19" operator="greaterThan">
      <formula>79%</formula>
    </cfRule>
    <cfRule type="cellIs" dxfId="238" priority="20" operator="between">
      <formula>41%</formula>
      <formula>79%</formula>
    </cfRule>
    <cfRule type="cellIs" dxfId="237" priority="21" operator="between">
      <formula>0%</formula>
      <formula>40%</formula>
    </cfRule>
  </conditionalFormatting>
  <conditionalFormatting sqref="E4">
    <cfRule type="cellIs" dxfId="236" priority="16" operator="greaterThan">
      <formula>79%</formula>
    </cfRule>
    <cfRule type="cellIs" dxfId="235" priority="17" operator="between">
      <formula>41%</formula>
      <formula>79%</formula>
    </cfRule>
    <cfRule type="cellIs" dxfId="234" priority="18" operator="between">
      <formula>0%</formula>
      <formula>40%</formula>
    </cfRule>
  </conditionalFormatting>
  <conditionalFormatting sqref="E6">
    <cfRule type="cellIs" dxfId="233" priority="13" operator="greaterThan">
      <formula>79%</formula>
    </cfRule>
    <cfRule type="cellIs" dxfId="232" priority="14" operator="between">
      <formula>41%</formula>
      <formula>79%</formula>
    </cfRule>
    <cfRule type="cellIs" dxfId="231" priority="15" operator="between">
      <formula>0%</formula>
      <formula>40%</formula>
    </cfRule>
  </conditionalFormatting>
  <conditionalFormatting sqref="E9">
    <cfRule type="cellIs" dxfId="230" priority="10" operator="greaterThan">
      <formula>79%</formula>
    </cfRule>
    <cfRule type="cellIs" dxfId="229" priority="11" operator="between">
      <formula>41%</formula>
      <formula>79%</formula>
    </cfRule>
    <cfRule type="cellIs" dxfId="228" priority="12" operator="between">
      <formula>0%</formula>
      <formula>40%</formula>
    </cfRule>
  </conditionalFormatting>
  <conditionalFormatting sqref="E7">
    <cfRule type="cellIs" dxfId="227" priority="7" operator="greaterThan">
      <formula>79%</formula>
    </cfRule>
    <cfRule type="cellIs" dxfId="226" priority="8" operator="between">
      <formula>41%</formula>
      <formula>79%</formula>
    </cfRule>
    <cfRule type="cellIs" dxfId="225" priority="9" operator="between">
      <formula>0%</formula>
      <formula>40%</formula>
    </cfRule>
  </conditionalFormatting>
  <conditionalFormatting sqref="E8">
    <cfRule type="cellIs" dxfId="224" priority="4" operator="greaterThan">
      <formula>79%</formula>
    </cfRule>
    <cfRule type="cellIs" dxfId="223" priority="5" operator="between">
      <formula>41%</formula>
      <formula>79%</formula>
    </cfRule>
    <cfRule type="cellIs" dxfId="222" priority="6" operator="between">
      <formula>0%</formula>
      <formula>40%</formula>
    </cfRule>
  </conditionalFormatting>
  <conditionalFormatting sqref="E26">
    <cfRule type="cellIs" dxfId="221" priority="1" operator="greaterThan">
      <formula>79%</formula>
    </cfRule>
    <cfRule type="cellIs" dxfId="220" priority="2" operator="between">
      <formula>41%</formula>
      <formula>79%</formula>
    </cfRule>
    <cfRule type="cellIs" dxfId="219" priority="3" operator="between">
      <formula>0%</formula>
      <formula>40%</formula>
    </cfRule>
  </conditionalFormatting>
  <dataValidations count="2">
    <dataValidation type="list" allowBlank="1" showInputMessage="1" showErrorMessage="1" sqref="G133 G136 G172 G176">
      <formula1>$A$3:$A$50</formula1>
    </dataValidation>
    <dataValidation type="list" allowBlank="1" showInputMessage="1" showErrorMessage="1" sqref="G42:G49 G28:G32 G34 G19:G26 G9:G17 G4:G7 G194:G199 G175 G171 G134:G135 G132 G115:G120 G111:G113 G229:G230 G226:G227 G219:G224 G212:G216 G207:G209 G204:G205 G201 G177 G190:G192 G187:G188 G182:G185 G180 G173 G155:G162 G164:G169 G137:G141 G151:G153 G146:G149 G144 G128:G130 G122:G126 G109 G106:G107 G103:G104 G99:G101 G94:G97 G85:G91 G78:G83 G73:G75 G69:G71 G65:G67 G61:G62 G57:G59 G51:G54">
      <formula1>$A$10:$A$26</formula1>
    </dataValidation>
  </dataValidations>
  <pageMargins left="0.7" right="0.7" top="0.75" bottom="0.75" header="0.3" footer="0.3"/>
  <pageSetup paperSize="9" orientation="portrait" horizontalDpi="4294967293"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'Parte 1. Proyectos'!$A$10:$A$26</xm:f>
          </x14:formula1>
          <xm:sqref>G38:G39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6"/>
  <sheetViews>
    <sheetView workbookViewId="0">
      <pane xSplit="4" ySplit="5" topLeftCell="E6" activePane="bottomRight" state="frozen"/>
      <selection pane="topRight" activeCell="E1" sqref="E1"/>
      <selection pane="bottomLeft" activeCell="A6" sqref="A6"/>
      <selection pane="bottomRight" sqref="A1:B3"/>
    </sheetView>
  </sheetViews>
  <sheetFormatPr baseColWidth="10" defaultColWidth="12.875" defaultRowHeight="10.8" x14ac:dyDescent="0.25"/>
  <cols>
    <col min="1" max="1" width="24.375" style="37" customWidth="1"/>
    <col min="2" max="2" width="13.75" style="37" customWidth="1"/>
    <col min="3" max="3" width="10.25" style="49" customWidth="1"/>
    <col min="4" max="4" width="10.625" style="49" customWidth="1"/>
    <col min="5" max="5" width="12.5" style="37" customWidth="1"/>
    <col min="6" max="6" width="11.125" style="37" customWidth="1"/>
    <col min="7" max="7" width="9.75" style="37" customWidth="1"/>
    <col min="8" max="8" width="11.125" style="37" customWidth="1"/>
    <col min="9" max="9" width="9.75" style="37" customWidth="1"/>
    <col min="10" max="10" width="11.125" style="37" customWidth="1"/>
    <col min="11" max="11" width="9.75" style="37" customWidth="1"/>
    <col min="12" max="12" width="11.125" style="37" customWidth="1"/>
    <col min="13" max="13" width="9.75" style="37" customWidth="1"/>
    <col min="14" max="14" width="11.125" style="37" customWidth="1"/>
    <col min="15" max="15" width="9.75" style="37" customWidth="1"/>
    <col min="16" max="16" width="11.125" style="37" customWidth="1"/>
    <col min="17" max="17" width="9.75" style="37" customWidth="1"/>
    <col min="18" max="18" width="11.125" style="37" customWidth="1"/>
    <col min="19" max="19" width="9.75" style="37" customWidth="1"/>
    <col min="20" max="20" width="11.125" style="37" customWidth="1"/>
    <col min="21" max="21" width="9.75" style="37" customWidth="1"/>
    <col min="22" max="22" width="11.125" style="37" customWidth="1"/>
    <col min="23" max="23" width="9.75" style="37" customWidth="1"/>
    <col min="24" max="24" width="11.125" style="37" customWidth="1"/>
    <col min="25" max="25" width="9.75" style="37" customWidth="1"/>
    <col min="26" max="26" width="11.125" style="37" customWidth="1"/>
    <col min="27" max="27" width="9.75" style="37" customWidth="1"/>
    <col min="28" max="28" width="11.125" style="37" customWidth="1"/>
    <col min="29" max="29" width="9.75" style="37" customWidth="1"/>
    <col min="30" max="30" width="11.125" style="37" customWidth="1"/>
    <col min="31" max="31" width="9.75" style="37" customWidth="1"/>
    <col min="32" max="32" width="11.125" style="37" customWidth="1"/>
    <col min="33" max="33" width="9.75" style="37" customWidth="1"/>
    <col min="34" max="34" width="11.125" style="37" customWidth="1"/>
    <col min="35" max="35" width="9.75" style="37" customWidth="1"/>
    <col min="36" max="36" width="11.125" style="37" customWidth="1"/>
    <col min="37" max="37" width="9.75" style="37" customWidth="1"/>
    <col min="38" max="38" width="11.125" style="37" customWidth="1"/>
    <col min="39" max="39" width="9.75" style="37" customWidth="1"/>
    <col min="40" max="40" width="11.125" style="37" customWidth="1"/>
    <col min="41" max="41" width="9.75" style="37" customWidth="1"/>
    <col min="42" max="42" width="11.125" style="37" customWidth="1"/>
    <col min="43" max="43" width="9.75" style="37" customWidth="1"/>
    <col min="44" max="44" width="11.125" style="37" customWidth="1"/>
    <col min="45" max="45" width="9.75" style="37" customWidth="1"/>
    <col min="46" max="46" width="11.125" style="37" customWidth="1"/>
    <col min="47" max="47" width="9.75" style="37" customWidth="1"/>
    <col min="48" max="48" width="11.125" style="37" customWidth="1"/>
    <col min="49" max="49" width="9.75" style="37" customWidth="1"/>
    <col min="50" max="50" width="11.125" style="37" customWidth="1"/>
    <col min="51" max="51" width="9.75" style="37" customWidth="1"/>
    <col min="52" max="52" width="11.125" style="37" customWidth="1"/>
    <col min="53" max="53" width="9.75" style="37" customWidth="1"/>
    <col min="54" max="54" width="11.125" style="37" customWidth="1"/>
    <col min="55" max="55" width="9.75" style="37" customWidth="1"/>
    <col min="56" max="56" width="11.125" style="37" customWidth="1"/>
    <col min="57" max="58" width="11.5" style="37" customWidth="1"/>
    <col min="59" max="60" width="12.625" style="37" customWidth="1"/>
    <col min="61" max="62" width="15.5" style="37" customWidth="1"/>
    <col min="63" max="63" width="9.75" style="37" customWidth="1"/>
    <col min="64" max="64" width="11.125" style="37" customWidth="1"/>
    <col min="65" max="65" width="9.75" style="37" customWidth="1"/>
    <col min="66" max="66" width="11.125" style="37" customWidth="1"/>
    <col min="67" max="67" width="9.75" style="37" customWidth="1"/>
    <col min="68" max="68" width="11.125" style="37" customWidth="1"/>
    <col min="69" max="69" width="9.75" style="37" customWidth="1"/>
    <col min="70" max="70" width="11.125" style="37" customWidth="1"/>
    <col min="71" max="71" width="9.75" style="37" customWidth="1"/>
    <col min="72" max="72" width="11.125" style="37" customWidth="1"/>
    <col min="73" max="74" width="21.625" style="37" customWidth="1"/>
    <col min="75" max="76" width="21.25" style="37" customWidth="1"/>
    <col min="77" max="78" width="21.625" style="37" customWidth="1"/>
    <col min="79" max="79" width="13.875" style="37" customWidth="1"/>
    <col min="80" max="80" width="11.125" style="37" customWidth="1"/>
    <col min="81" max="81" width="11.75" style="37" customWidth="1"/>
    <col min="82" max="82" width="11.125" style="37" customWidth="1"/>
    <col min="83" max="83" width="11" style="37" customWidth="1"/>
    <col min="84" max="84" width="11.125" style="37" customWidth="1"/>
    <col min="85" max="85" width="9.75" style="37" customWidth="1"/>
    <col min="86" max="86" width="11.125" style="37" customWidth="1"/>
    <col min="87" max="87" width="9.75" style="37" customWidth="1"/>
    <col min="88" max="88" width="11.125" style="37" customWidth="1"/>
    <col min="89" max="89" width="19.125" style="37" customWidth="1"/>
    <col min="90" max="16384" width="12.875" style="37"/>
  </cols>
  <sheetData>
    <row r="1" spans="1:88" ht="13.5" customHeight="1" x14ac:dyDescent="0.25">
      <c r="A1" s="111" t="s">
        <v>758</v>
      </c>
      <c r="B1" s="112"/>
      <c r="C1" s="115" t="s">
        <v>562</v>
      </c>
      <c r="D1" s="116"/>
      <c r="E1" s="104" t="s">
        <v>563</v>
      </c>
      <c r="F1" s="105"/>
      <c r="G1" s="105"/>
      <c r="H1" s="105"/>
      <c r="I1" s="105"/>
      <c r="J1" s="108"/>
      <c r="K1" s="104" t="s">
        <v>564</v>
      </c>
      <c r="L1" s="105"/>
      <c r="M1" s="105"/>
      <c r="N1" s="105"/>
      <c r="O1" s="104" t="s">
        <v>565</v>
      </c>
      <c r="P1" s="105"/>
      <c r="Q1" s="105"/>
      <c r="R1" s="105"/>
      <c r="S1" s="105"/>
      <c r="T1" s="108"/>
      <c r="U1" s="104" t="s">
        <v>566</v>
      </c>
      <c r="V1" s="105"/>
      <c r="W1" s="105"/>
      <c r="X1" s="105"/>
      <c r="Y1" s="105"/>
      <c r="Z1" s="108"/>
      <c r="AA1" s="104" t="s">
        <v>567</v>
      </c>
      <c r="AB1" s="105"/>
      <c r="AC1" s="105"/>
      <c r="AD1" s="105"/>
      <c r="AE1" s="104" t="s">
        <v>568</v>
      </c>
      <c r="AF1" s="105"/>
      <c r="AG1" s="105"/>
      <c r="AH1" s="105"/>
      <c r="AI1" s="105"/>
      <c r="AJ1" s="108"/>
      <c r="AK1" s="104" t="s">
        <v>569</v>
      </c>
      <c r="AL1" s="105"/>
      <c r="AM1" s="105"/>
      <c r="AN1" s="105"/>
      <c r="AO1" s="105"/>
      <c r="AP1" s="108"/>
      <c r="AQ1" s="104" t="s">
        <v>570</v>
      </c>
      <c r="AR1" s="105"/>
      <c r="AS1" s="105"/>
      <c r="AT1" s="105"/>
      <c r="AU1" s="104" t="s">
        <v>571</v>
      </c>
      <c r="AV1" s="105"/>
      <c r="AW1" s="105"/>
      <c r="AX1" s="105"/>
      <c r="AY1" s="105"/>
      <c r="AZ1" s="108"/>
      <c r="BA1" s="104" t="s">
        <v>572</v>
      </c>
      <c r="BB1" s="105"/>
      <c r="BC1" s="105"/>
      <c r="BD1" s="105"/>
      <c r="BE1" s="104" t="s">
        <v>573</v>
      </c>
      <c r="BF1" s="105"/>
      <c r="BG1" s="104" t="s">
        <v>574</v>
      </c>
      <c r="BH1" s="105"/>
      <c r="BI1" s="104" t="s">
        <v>575</v>
      </c>
      <c r="BJ1" s="105"/>
      <c r="BK1" s="104" t="s">
        <v>576</v>
      </c>
      <c r="BL1" s="105"/>
      <c r="BM1" s="105"/>
      <c r="BN1" s="105"/>
      <c r="BO1" s="105"/>
      <c r="BP1" s="108"/>
      <c r="BQ1" s="104" t="s">
        <v>577</v>
      </c>
      <c r="BR1" s="105"/>
      <c r="BS1" s="105"/>
      <c r="BT1" s="105"/>
      <c r="BU1" s="104" t="s">
        <v>578</v>
      </c>
      <c r="BV1" s="105"/>
      <c r="BW1" s="104" t="s">
        <v>579</v>
      </c>
      <c r="BX1" s="105"/>
      <c r="BY1" s="104" t="s">
        <v>580</v>
      </c>
      <c r="BZ1" s="105"/>
      <c r="CA1" s="104" t="s">
        <v>581</v>
      </c>
      <c r="CB1" s="105"/>
      <c r="CC1" s="105"/>
      <c r="CD1" s="105"/>
      <c r="CE1" s="105"/>
      <c r="CF1" s="108"/>
      <c r="CG1" s="104" t="s">
        <v>582</v>
      </c>
      <c r="CH1" s="105"/>
      <c r="CI1" s="105"/>
      <c r="CJ1" s="105"/>
    </row>
    <row r="2" spans="1:88" ht="49.2" customHeight="1" thickBot="1" x14ac:dyDescent="0.3">
      <c r="A2" s="113"/>
      <c r="B2" s="114"/>
      <c r="C2" s="117"/>
      <c r="D2" s="118"/>
      <c r="E2" s="106"/>
      <c r="F2" s="107"/>
      <c r="G2" s="107"/>
      <c r="H2" s="107"/>
      <c r="I2" s="107"/>
      <c r="J2" s="109"/>
      <c r="K2" s="106"/>
      <c r="L2" s="107"/>
      <c r="M2" s="107"/>
      <c r="N2" s="107"/>
      <c r="O2" s="106"/>
      <c r="P2" s="107"/>
      <c r="Q2" s="107"/>
      <c r="R2" s="107"/>
      <c r="S2" s="107"/>
      <c r="T2" s="109"/>
      <c r="U2" s="106"/>
      <c r="V2" s="107"/>
      <c r="W2" s="107"/>
      <c r="X2" s="107"/>
      <c r="Y2" s="107"/>
      <c r="Z2" s="109"/>
      <c r="AA2" s="106"/>
      <c r="AB2" s="107"/>
      <c r="AC2" s="107"/>
      <c r="AD2" s="107"/>
      <c r="AE2" s="106"/>
      <c r="AF2" s="107"/>
      <c r="AG2" s="107"/>
      <c r="AH2" s="107"/>
      <c r="AI2" s="107"/>
      <c r="AJ2" s="109"/>
      <c r="AK2" s="106"/>
      <c r="AL2" s="107"/>
      <c r="AM2" s="107"/>
      <c r="AN2" s="107"/>
      <c r="AO2" s="107"/>
      <c r="AP2" s="109"/>
      <c r="AQ2" s="106"/>
      <c r="AR2" s="107"/>
      <c r="AS2" s="107"/>
      <c r="AT2" s="107"/>
      <c r="AU2" s="106"/>
      <c r="AV2" s="107"/>
      <c r="AW2" s="107"/>
      <c r="AX2" s="107"/>
      <c r="AY2" s="107"/>
      <c r="AZ2" s="109"/>
      <c r="BA2" s="106"/>
      <c r="BB2" s="107"/>
      <c r="BC2" s="107"/>
      <c r="BD2" s="107"/>
      <c r="BE2" s="106"/>
      <c r="BF2" s="107"/>
      <c r="BG2" s="106"/>
      <c r="BH2" s="107"/>
      <c r="BI2" s="106"/>
      <c r="BJ2" s="107"/>
      <c r="BK2" s="106"/>
      <c r="BL2" s="107"/>
      <c r="BM2" s="107"/>
      <c r="BN2" s="107"/>
      <c r="BO2" s="107"/>
      <c r="BP2" s="109"/>
      <c r="BQ2" s="106"/>
      <c r="BR2" s="107"/>
      <c r="BS2" s="107"/>
      <c r="BT2" s="107"/>
      <c r="BU2" s="106"/>
      <c r="BV2" s="107"/>
      <c r="BW2" s="106"/>
      <c r="BX2" s="107"/>
      <c r="BY2" s="106"/>
      <c r="BZ2" s="107"/>
      <c r="CA2" s="106"/>
      <c r="CB2" s="107"/>
      <c r="CC2" s="107"/>
      <c r="CD2" s="107"/>
      <c r="CE2" s="107"/>
      <c r="CF2" s="109"/>
      <c r="CG2" s="106"/>
      <c r="CH2" s="107"/>
      <c r="CI2" s="107"/>
      <c r="CJ2" s="107"/>
    </row>
    <row r="3" spans="1:88" s="38" customFormat="1" ht="13.8" customHeight="1" thickBot="1" x14ac:dyDescent="0.4">
      <c r="A3" s="113"/>
      <c r="B3" s="114"/>
      <c r="C3" s="110" t="s">
        <v>583</v>
      </c>
      <c r="D3" s="99"/>
      <c r="E3" s="98" t="s">
        <v>584</v>
      </c>
      <c r="F3" s="99"/>
      <c r="G3" s="98" t="s">
        <v>585</v>
      </c>
      <c r="H3" s="99"/>
      <c r="I3" s="98" t="s">
        <v>586</v>
      </c>
      <c r="J3" s="99"/>
      <c r="K3" s="98" t="s">
        <v>584</v>
      </c>
      <c r="L3" s="99"/>
      <c r="M3" s="98" t="s">
        <v>585</v>
      </c>
      <c r="N3" s="99"/>
      <c r="O3" s="98" t="s">
        <v>584</v>
      </c>
      <c r="P3" s="99"/>
      <c r="Q3" s="98" t="s">
        <v>585</v>
      </c>
      <c r="R3" s="99"/>
      <c r="S3" s="98" t="s">
        <v>586</v>
      </c>
      <c r="T3" s="99"/>
      <c r="U3" s="98" t="s">
        <v>584</v>
      </c>
      <c r="V3" s="99"/>
      <c r="W3" s="98" t="s">
        <v>585</v>
      </c>
      <c r="X3" s="99"/>
      <c r="Y3" s="98" t="s">
        <v>586</v>
      </c>
      <c r="Z3" s="99"/>
      <c r="AA3" s="98" t="s">
        <v>584</v>
      </c>
      <c r="AB3" s="99"/>
      <c r="AC3" s="98" t="s">
        <v>585</v>
      </c>
      <c r="AD3" s="99"/>
      <c r="AE3" s="98" t="s">
        <v>584</v>
      </c>
      <c r="AF3" s="99"/>
      <c r="AG3" s="98" t="s">
        <v>585</v>
      </c>
      <c r="AH3" s="99"/>
      <c r="AI3" s="98" t="s">
        <v>586</v>
      </c>
      <c r="AJ3" s="99"/>
      <c r="AK3" s="98" t="s">
        <v>584</v>
      </c>
      <c r="AL3" s="99"/>
      <c r="AM3" s="98" t="s">
        <v>585</v>
      </c>
      <c r="AN3" s="99"/>
      <c r="AO3" s="98" t="s">
        <v>586</v>
      </c>
      <c r="AP3" s="99"/>
      <c r="AQ3" s="98" t="s">
        <v>584</v>
      </c>
      <c r="AR3" s="99"/>
      <c r="AS3" s="98" t="s">
        <v>585</v>
      </c>
      <c r="AT3" s="99"/>
      <c r="AU3" s="98" t="s">
        <v>584</v>
      </c>
      <c r="AV3" s="99"/>
      <c r="AW3" s="98" t="s">
        <v>585</v>
      </c>
      <c r="AX3" s="99"/>
      <c r="AY3" s="98" t="s">
        <v>586</v>
      </c>
      <c r="AZ3" s="99"/>
      <c r="BA3" s="98" t="s">
        <v>584</v>
      </c>
      <c r="BB3" s="99"/>
      <c r="BC3" s="98" t="s">
        <v>585</v>
      </c>
      <c r="BD3" s="99"/>
      <c r="BE3" s="98" t="s">
        <v>586</v>
      </c>
      <c r="BF3" s="99"/>
      <c r="BG3" s="98" t="s">
        <v>586</v>
      </c>
      <c r="BH3" s="99"/>
      <c r="BI3" s="98" t="s">
        <v>586</v>
      </c>
      <c r="BJ3" s="99"/>
      <c r="BK3" s="98" t="s">
        <v>584</v>
      </c>
      <c r="BL3" s="99"/>
      <c r="BM3" s="98" t="s">
        <v>585</v>
      </c>
      <c r="BN3" s="99"/>
      <c r="BO3" s="98" t="s">
        <v>586</v>
      </c>
      <c r="BP3" s="99"/>
      <c r="BQ3" s="98" t="s">
        <v>584</v>
      </c>
      <c r="BR3" s="99"/>
      <c r="BS3" s="98" t="s">
        <v>585</v>
      </c>
      <c r="BT3" s="99"/>
      <c r="BU3" s="98" t="s">
        <v>586</v>
      </c>
      <c r="BV3" s="99"/>
      <c r="BW3" s="98" t="s">
        <v>586</v>
      </c>
      <c r="BX3" s="99"/>
      <c r="BY3" s="98" t="s">
        <v>586</v>
      </c>
      <c r="BZ3" s="99"/>
      <c r="CA3" s="98" t="s">
        <v>584</v>
      </c>
      <c r="CB3" s="99"/>
      <c r="CC3" s="98" t="s">
        <v>585</v>
      </c>
      <c r="CD3" s="99"/>
      <c r="CE3" s="98" t="s">
        <v>586</v>
      </c>
      <c r="CF3" s="99"/>
      <c r="CG3" s="98" t="s">
        <v>584</v>
      </c>
      <c r="CH3" s="99"/>
      <c r="CI3" s="98" t="s">
        <v>585</v>
      </c>
      <c r="CJ3" s="99"/>
    </row>
    <row r="4" spans="1:88" s="38" customFormat="1" ht="31.2" thickBot="1" x14ac:dyDescent="0.4">
      <c r="A4" s="100" t="s">
        <v>749</v>
      </c>
      <c r="C4" s="39" t="s">
        <v>587</v>
      </c>
      <c r="D4" s="39" t="s">
        <v>588</v>
      </c>
      <c r="E4" s="40">
        <v>12</v>
      </c>
      <c r="F4" s="41">
        <v>500000</v>
      </c>
      <c r="G4" s="40">
        <v>12</v>
      </c>
      <c r="H4" s="41">
        <v>500000</v>
      </c>
      <c r="I4" s="40">
        <v>12</v>
      </c>
      <c r="J4" s="41">
        <v>500000</v>
      </c>
      <c r="K4" s="40">
        <v>12</v>
      </c>
      <c r="L4" s="41">
        <v>500000</v>
      </c>
      <c r="M4" s="40">
        <v>12</v>
      </c>
      <c r="N4" s="41">
        <v>500000</v>
      </c>
      <c r="O4" s="40">
        <v>12</v>
      </c>
      <c r="P4" s="41">
        <v>500000</v>
      </c>
      <c r="Q4" s="40">
        <v>12</v>
      </c>
      <c r="R4" s="41">
        <v>500000</v>
      </c>
      <c r="S4" s="40">
        <v>12</v>
      </c>
      <c r="T4" s="41">
        <v>400000</v>
      </c>
      <c r="U4" s="40">
        <v>12</v>
      </c>
      <c r="V4" s="41">
        <v>500000</v>
      </c>
      <c r="W4" s="40">
        <v>12</v>
      </c>
      <c r="X4" s="41">
        <v>500000</v>
      </c>
      <c r="Y4" s="40">
        <v>12</v>
      </c>
      <c r="Z4" s="41">
        <v>500000</v>
      </c>
      <c r="AA4" s="40">
        <v>12</v>
      </c>
      <c r="AB4" s="41">
        <v>500000</v>
      </c>
      <c r="AC4" s="40">
        <v>12</v>
      </c>
      <c r="AD4" s="41">
        <v>500000</v>
      </c>
      <c r="AE4" s="40">
        <v>12</v>
      </c>
      <c r="AF4" s="41">
        <v>500000</v>
      </c>
      <c r="AG4" s="40">
        <v>12</v>
      </c>
      <c r="AH4" s="41">
        <v>500000</v>
      </c>
      <c r="AI4" s="40">
        <v>12</v>
      </c>
      <c r="AJ4" s="41">
        <v>400000</v>
      </c>
      <c r="AK4" s="40">
        <v>12</v>
      </c>
      <c r="AL4" s="41">
        <v>500000</v>
      </c>
      <c r="AM4" s="40">
        <v>12</v>
      </c>
      <c r="AN4" s="41">
        <v>500000</v>
      </c>
      <c r="AO4" s="40">
        <v>12</v>
      </c>
      <c r="AP4" s="41">
        <v>500000</v>
      </c>
      <c r="AQ4" s="40">
        <v>12</v>
      </c>
      <c r="AR4" s="41">
        <v>500000</v>
      </c>
      <c r="AS4" s="40">
        <v>12</v>
      </c>
      <c r="AT4" s="41">
        <v>500000</v>
      </c>
      <c r="AU4" s="40">
        <v>12</v>
      </c>
      <c r="AV4" s="41">
        <v>500000</v>
      </c>
      <c r="AW4" s="40">
        <v>12</v>
      </c>
      <c r="AX4" s="41">
        <v>500000</v>
      </c>
      <c r="AY4" s="40">
        <v>12</v>
      </c>
      <c r="AZ4" s="41">
        <v>500000</v>
      </c>
      <c r="BA4" s="40">
        <v>12</v>
      </c>
      <c r="BB4" s="41">
        <v>500000</v>
      </c>
      <c r="BC4" s="40">
        <v>12</v>
      </c>
      <c r="BD4" s="41">
        <v>500000</v>
      </c>
      <c r="BE4" s="40">
        <v>1</v>
      </c>
      <c r="BF4" s="41">
        <v>500000</v>
      </c>
      <c r="BG4" s="40">
        <v>1</v>
      </c>
      <c r="BH4" s="41">
        <v>500000</v>
      </c>
      <c r="BI4" s="40">
        <v>4</v>
      </c>
      <c r="BJ4" s="41">
        <v>250000</v>
      </c>
      <c r="BK4" s="40">
        <v>12</v>
      </c>
      <c r="BL4" s="41">
        <v>500000</v>
      </c>
      <c r="BM4" s="40">
        <v>12</v>
      </c>
      <c r="BN4" s="41">
        <v>500000</v>
      </c>
      <c r="BO4" s="40">
        <v>12</v>
      </c>
      <c r="BP4" s="41">
        <v>500000</v>
      </c>
      <c r="BQ4" s="40">
        <v>12</v>
      </c>
      <c r="BR4" s="41">
        <v>500000</v>
      </c>
      <c r="BS4" s="40">
        <v>12</v>
      </c>
      <c r="BT4" s="41">
        <v>500000</v>
      </c>
      <c r="BU4" s="40">
        <v>1</v>
      </c>
      <c r="BV4" s="41">
        <v>500000</v>
      </c>
      <c r="BW4" s="40">
        <v>1</v>
      </c>
      <c r="BX4" s="41">
        <v>500000</v>
      </c>
      <c r="BY4" s="40">
        <v>4</v>
      </c>
      <c r="BZ4" s="41">
        <v>250000</v>
      </c>
      <c r="CA4" s="40">
        <v>12</v>
      </c>
      <c r="CB4" s="41">
        <v>500000</v>
      </c>
      <c r="CC4" s="40">
        <v>12</v>
      </c>
      <c r="CD4" s="41">
        <v>500000</v>
      </c>
      <c r="CE4" s="40">
        <v>12</v>
      </c>
      <c r="CF4" s="41">
        <v>500000</v>
      </c>
      <c r="CG4" s="40">
        <v>12</v>
      </c>
      <c r="CH4" s="41">
        <v>500000</v>
      </c>
      <c r="CI4" s="40">
        <v>12</v>
      </c>
      <c r="CJ4" s="41">
        <v>500000</v>
      </c>
    </row>
    <row r="5" spans="1:88" s="38" customFormat="1" ht="13.8" customHeight="1" thickBot="1" x14ac:dyDescent="0.4">
      <c r="A5" s="101"/>
      <c r="C5" s="102" t="s">
        <v>589</v>
      </c>
      <c r="D5" s="103"/>
      <c r="E5" s="86">
        <v>6000000</v>
      </c>
      <c r="F5" s="87"/>
      <c r="G5" s="86">
        <v>6000000</v>
      </c>
      <c r="H5" s="87"/>
      <c r="I5" s="86">
        <v>6000000</v>
      </c>
      <c r="J5" s="87"/>
      <c r="K5" s="86">
        <v>6000000</v>
      </c>
      <c r="L5" s="87"/>
      <c r="M5" s="86">
        <v>6000000</v>
      </c>
      <c r="N5" s="87"/>
      <c r="O5" s="86">
        <v>6000000</v>
      </c>
      <c r="P5" s="87"/>
      <c r="Q5" s="86">
        <v>6000000</v>
      </c>
      <c r="R5" s="87"/>
      <c r="S5" s="96">
        <v>4800000</v>
      </c>
      <c r="T5" s="97"/>
      <c r="U5" s="86">
        <v>6000000</v>
      </c>
      <c r="V5" s="87"/>
      <c r="W5" s="86">
        <v>6000000</v>
      </c>
      <c r="X5" s="87"/>
      <c r="Y5" s="86">
        <v>6000000</v>
      </c>
      <c r="Z5" s="87"/>
      <c r="AA5" s="86">
        <v>6000000</v>
      </c>
      <c r="AB5" s="87"/>
      <c r="AC5" s="86">
        <v>6000000</v>
      </c>
      <c r="AD5" s="87"/>
      <c r="AE5" s="86">
        <v>6000000</v>
      </c>
      <c r="AF5" s="87"/>
      <c r="AG5" s="86">
        <v>6000000</v>
      </c>
      <c r="AH5" s="87"/>
      <c r="AI5" s="94">
        <v>4800000</v>
      </c>
      <c r="AJ5" s="95"/>
      <c r="AK5" s="86">
        <v>6000000</v>
      </c>
      <c r="AL5" s="87"/>
      <c r="AM5" s="86">
        <v>6000000</v>
      </c>
      <c r="AN5" s="87"/>
      <c r="AO5" s="86">
        <v>6000000</v>
      </c>
      <c r="AP5" s="87"/>
      <c r="AQ5" s="86">
        <v>6000000</v>
      </c>
      <c r="AR5" s="87"/>
      <c r="AS5" s="86">
        <v>6000000</v>
      </c>
      <c r="AT5" s="87"/>
      <c r="AU5" s="86">
        <v>6000000</v>
      </c>
      <c r="AV5" s="87"/>
      <c r="AW5" s="86">
        <v>6000000</v>
      </c>
      <c r="AX5" s="87"/>
      <c r="AY5" s="86">
        <v>6000000</v>
      </c>
      <c r="AZ5" s="87"/>
      <c r="BA5" s="86">
        <v>6000000</v>
      </c>
      <c r="BB5" s="87"/>
      <c r="BC5" s="86">
        <v>6000000</v>
      </c>
      <c r="BD5" s="87"/>
      <c r="BE5" s="94">
        <v>500000</v>
      </c>
      <c r="BF5" s="95"/>
      <c r="BG5" s="94">
        <v>500000</v>
      </c>
      <c r="BH5" s="95"/>
      <c r="BI5" s="94">
        <v>1000000</v>
      </c>
      <c r="BJ5" s="95"/>
      <c r="BK5" s="86">
        <v>6000000</v>
      </c>
      <c r="BL5" s="87"/>
      <c r="BM5" s="86">
        <v>6000000</v>
      </c>
      <c r="BN5" s="87"/>
      <c r="BO5" s="86">
        <v>6000000</v>
      </c>
      <c r="BP5" s="87"/>
      <c r="BQ5" s="86">
        <v>6000000</v>
      </c>
      <c r="BR5" s="87"/>
      <c r="BS5" s="86">
        <v>6000000</v>
      </c>
      <c r="BT5" s="87"/>
      <c r="BU5" s="94">
        <v>500000</v>
      </c>
      <c r="BV5" s="95"/>
      <c r="BW5" s="94">
        <v>500000</v>
      </c>
      <c r="BX5" s="95"/>
      <c r="BY5" s="94">
        <v>1000000</v>
      </c>
      <c r="BZ5" s="95"/>
      <c r="CA5" s="86">
        <v>6000000</v>
      </c>
      <c r="CB5" s="87"/>
      <c r="CC5" s="86">
        <v>6000000</v>
      </c>
      <c r="CD5" s="87"/>
      <c r="CE5" s="86">
        <v>6000000</v>
      </c>
      <c r="CF5" s="87"/>
      <c r="CG5" s="86">
        <v>6000000</v>
      </c>
      <c r="CH5" s="87"/>
      <c r="CI5" s="86">
        <v>6000000</v>
      </c>
      <c r="CJ5" s="87"/>
    </row>
    <row r="6" spans="1:88" ht="30.6" x14ac:dyDescent="0.25">
      <c r="A6" s="82" t="s">
        <v>590</v>
      </c>
      <c r="B6" s="83"/>
      <c r="C6" s="83"/>
      <c r="D6" s="83"/>
      <c r="E6" s="42" t="s">
        <v>591</v>
      </c>
      <c r="F6" s="43" t="s">
        <v>592</v>
      </c>
      <c r="G6" s="42" t="s">
        <v>591</v>
      </c>
      <c r="H6" s="43" t="s">
        <v>592</v>
      </c>
      <c r="I6" s="42" t="s">
        <v>591</v>
      </c>
      <c r="J6" s="43" t="s">
        <v>592</v>
      </c>
      <c r="K6" s="42" t="s">
        <v>591</v>
      </c>
      <c r="L6" s="43" t="s">
        <v>592</v>
      </c>
      <c r="M6" s="42" t="s">
        <v>591</v>
      </c>
      <c r="N6" s="43" t="s">
        <v>592</v>
      </c>
      <c r="O6" s="42" t="s">
        <v>591</v>
      </c>
      <c r="P6" s="43" t="s">
        <v>592</v>
      </c>
      <c r="Q6" s="42" t="s">
        <v>591</v>
      </c>
      <c r="R6" s="43" t="s">
        <v>592</v>
      </c>
      <c r="S6" s="42" t="s">
        <v>591</v>
      </c>
      <c r="T6" s="43" t="s">
        <v>592</v>
      </c>
      <c r="U6" s="42" t="s">
        <v>591</v>
      </c>
      <c r="V6" s="43" t="s">
        <v>592</v>
      </c>
      <c r="W6" s="42" t="s">
        <v>591</v>
      </c>
      <c r="X6" s="43" t="s">
        <v>592</v>
      </c>
      <c r="Y6" s="42" t="s">
        <v>591</v>
      </c>
      <c r="Z6" s="43" t="s">
        <v>592</v>
      </c>
      <c r="AA6" s="42" t="s">
        <v>591</v>
      </c>
      <c r="AB6" s="43" t="s">
        <v>592</v>
      </c>
      <c r="AC6" s="42" t="s">
        <v>591</v>
      </c>
      <c r="AD6" s="43" t="s">
        <v>592</v>
      </c>
      <c r="AE6" s="42" t="s">
        <v>591</v>
      </c>
      <c r="AF6" s="43" t="s">
        <v>592</v>
      </c>
      <c r="AG6" s="42" t="s">
        <v>591</v>
      </c>
      <c r="AH6" s="43" t="s">
        <v>592</v>
      </c>
      <c r="AI6" s="42" t="s">
        <v>591</v>
      </c>
      <c r="AJ6" s="43" t="s">
        <v>592</v>
      </c>
      <c r="AK6" s="42" t="s">
        <v>591</v>
      </c>
      <c r="AL6" s="43" t="s">
        <v>592</v>
      </c>
      <c r="AM6" s="42" t="s">
        <v>591</v>
      </c>
      <c r="AN6" s="43" t="s">
        <v>592</v>
      </c>
      <c r="AO6" s="42" t="s">
        <v>591</v>
      </c>
      <c r="AP6" s="43" t="s">
        <v>592</v>
      </c>
      <c r="AQ6" s="42" t="s">
        <v>591</v>
      </c>
      <c r="AR6" s="43" t="s">
        <v>592</v>
      </c>
      <c r="AS6" s="42" t="s">
        <v>591</v>
      </c>
      <c r="AT6" s="43" t="s">
        <v>592</v>
      </c>
      <c r="AU6" s="42" t="s">
        <v>591</v>
      </c>
      <c r="AV6" s="43" t="s">
        <v>592</v>
      </c>
      <c r="AW6" s="42" t="s">
        <v>591</v>
      </c>
      <c r="AX6" s="43" t="s">
        <v>592</v>
      </c>
      <c r="AY6" s="42" t="s">
        <v>591</v>
      </c>
      <c r="AZ6" s="43" t="s">
        <v>592</v>
      </c>
      <c r="BA6" s="42" t="s">
        <v>591</v>
      </c>
      <c r="BB6" s="43" t="s">
        <v>592</v>
      </c>
      <c r="BC6" s="42" t="s">
        <v>591</v>
      </c>
      <c r="BD6" s="43" t="s">
        <v>592</v>
      </c>
      <c r="BE6" s="42" t="s">
        <v>591</v>
      </c>
      <c r="BF6" s="43" t="s">
        <v>592</v>
      </c>
      <c r="BG6" s="42" t="s">
        <v>591</v>
      </c>
      <c r="BH6" s="43" t="s">
        <v>592</v>
      </c>
      <c r="BI6" s="42" t="s">
        <v>591</v>
      </c>
      <c r="BJ6" s="43" t="s">
        <v>592</v>
      </c>
      <c r="BK6" s="42" t="s">
        <v>591</v>
      </c>
      <c r="BL6" s="43" t="s">
        <v>592</v>
      </c>
      <c r="BM6" s="42" t="s">
        <v>591</v>
      </c>
      <c r="BN6" s="43" t="s">
        <v>592</v>
      </c>
      <c r="BO6" s="42" t="s">
        <v>591</v>
      </c>
      <c r="BP6" s="43" t="s">
        <v>592</v>
      </c>
      <c r="BQ6" s="42" t="s">
        <v>591</v>
      </c>
      <c r="BR6" s="43" t="s">
        <v>592</v>
      </c>
      <c r="BS6" s="42" t="s">
        <v>591</v>
      </c>
      <c r="BT6" s="43" t="s">
        <v>592</v>
      </c>
      <c r="BU6" s="42" t="s">
        <v>591</v>
      </c>
      <c r="BV6" s="43" t="s">
        <v>592</v>
      </c>
      <c r="BW6" s="42" t="s">
        <v>591</v>
      </c>
      <c r="BX6" s="43" t="s">
        <v>592</v>
      </c>
      <c r="BY6" s="42" t="s">
        <v>591</v>
      </c>
      <c r="BZ6" s="43" t="s">
        <v>592</v>
      </c>
      <c r="CA6" s="42" t="s">
        <v>591</v>
      </c>
      <c r="CB6" s="43" t="s">
        <v>592</v>
      </c>
      <c r="CC6" s="42" t="s">
        <v>591</v>
      </c>
      <c r="CD6" s="43" t="s">
        <v>592</v>
      </c>
      <c r="CE6" s="42" t="s">
        <v>591</v>
      </c>
      <c r="CF6" s="43" t="s">
        <v>592</v>
      </c>
      <c r="CG6" s="42" t="s">
        <v>591</v>
      </c>
      <c r="CH6" s="43" t="s">
        <v>592</v>
      </c>
      <c r="CI6" s="42" t="s">
        <v>591</v>
      </c>
      <c r="CJ6" s="43" t="s">
        <v>592</v>
      </c>
    </row>
    <row r="7" spans="1:88" ht="13.2" customHeight="1" thickBot="1" x14ac:dyDescent="0.3">
      <c r="A7" s="84"/>
      <c r="B7" s="85"/>
      <c r="C7" s="85"/>
      <c r="D7" s="85"/>
      <c r="E7" s="44"/>
      <c r="F7" s="45"/>
      <c r="G7" s="46"/>
      <c r="H7" s="45"/>
      <c r="I7" s="46"/>
      <c r="J7" s="45"/>
      <c r="K7" s="44">
        <v>0.2</v>
      </c>
      <c r="L7" s="45"/>
      <c r="M7" s="44">
        <v>0.2</v>
      </c>
      <c r="N7" s="45"/>
      <c r="O7" s="44">
        <v>0.9</v>
      </c>
      <c r="P7" s="45"/>
      <c r="Q7" s="44">
        <v>0.9</v>
      </c>
      <c r="R7" s="45"/>
      <c r="S7" s="44">
        <v>0.9</v>
      </c>
      <c r="T7" s="45"/>
      <c r="U7" s="46"/>
      <c r="V7" s="45"/>
      <c r="W7" s="46"/>
      <c r="X7" s="45"/>
      <c r="Y7" s="46"/>
      <c r="Z7" s="45"/>
      <c r="AA7" s="44">
        <v>0.2</v>
      </c>
      <c r="AB7" s="45"/>
      <c r="AC7" s="44">
        <v>0.2</v>
      </c>
      <c r="AD7" s="45"/>
      <c r="AE7" s="44">
        <v>0.9</v>
      </c>
      <c r="AF7" s="45"/>
      <c r="AG7" s="44">
        <v>0.9</v>
      </c>
      <c r="AH7" s="45"/>
      <c r="AI7" s="44">
        <v>0.9</v>
      </c>
      <c r="AJ7" s="45"/>
      <c r="AK7" s="46"/>
      <c r="AL7" s="45"/>
      <c r="AM7" s="46"/>
      <c r="AN7" s="45"/>
      <c r="AO7" s="46"/>
      <c r="AP7" s="45"/>
      <c r="AQ7" s="44">
        <v>0.2</v>
      </c>
      <c r="AR7" s="45"/>
      <c r="AS7" s="44">
        <v>0.2</v>
      </c>
      <c r="AT7" s="45"/>
      <c r="AU7" s="46"/>
      <c r="AV7" s="45"/>
      <c r="AW7" s="46"/>
      <c r="AX7" s="45"/>
      <c r="AY7" s="46"/>
      <c r="AZ7" s="45"/>
      <c r="BA7" s="44">
        <v>0.2</v>
      </c>
      <c r="BB7" s="45"/>
      <c r="BC7" s="44">
        <v>0.2</v>
      </c>
      <c r="BD7" s="45"/>
      <c r="BE7" s="46"/>
      <c r="BF7" s="45"/>
      <c r="BG7" s="46"/>
      <c r="BH7" s="45"/>
      <c r="BI7" s="46"/>
      <c r="BJ7" s="45"/>
      <c r="BK7" s="46"/>
      <c r="BL7" s="45"/>
      <c r="BM7" s="46"/>
      <c r="BN7" s="45"/>
      <c r="BO7" s="46"/>
      <c r="BP7" s="45"/>
      <c r="BQ7" s="44">
        <v>0.2</v>
      </c>
      <c r="BR7" s="45"/>
      <c r="BS7" s="44">
        <v>0.2</v>
      </c>
      <c r="BT7" s="45"/>
      <c r="BU7" s="46"/>
      <c r="BV7" s="45"/>
      <c r="BW7" s="46"/>
      <c r="BX7" s="45"/>
      <c r="BY7" s="46"/>
      <c r="BZ7" s="45"/>
      <c r="CA7" s="46"/>
      <c r="CB7" s="45"/>
      <c r="CC7" s="46"/>
      <c r="CD7" s="45"/>
      <c r="CE7" s="46"/>
      <c r="CF7" s="45"/>
      <c r="CG7" s="44">
        <v>0.2</v>
      </c>
      <c r="CH7" s="45"/>
      <c r="CI7" s="44">
        <v>0.2</v>
      </c>
      <c r="CJ7" s="45"/>
    </row>
    <row r="8" spans="1:88" ht="30.6" x14ac:dyDescent="0.25">
      <c r="A8" s="82" t="s">
        <v>752</v>
      </c>
      <c r="B8" s="83"/>
      <c r="C8" s="83"/>
      <c r="D8" s="83"/>
      <c r="E8" s="42" t="s">
        <v>591</v>
      </c>
      <c r="F8" s="43" t="s">
        <v>592</v>
      </c>
      <c r="G8" s="42" t="s">
        <v>591</v>
      </c>
      <c r="H8" s="43" t="s">
        <v>592</v>
      </c>
      <c r="I8" s="42" t="s">
        <v>591</v>
      </c>
      <c r="J8" s="43" t="s">
        <v>592</v>
      </c>
      <c r="K8" s="42" t="s">
        <v>591</v>
      </c>
      <c r="L8" s="43" t="s">
        <v>592</v>
      </c>
      <c r="M8" s="42" t="s">
        <v>591</v>
      </c>
      <c r="N8" s="43" t="s">
        <v>592</v>
      </c>
      <c r="O8" s="42" t="s">
        <v>591</v>
      </c>
      <c r="P8" s="43" t="s">
        <v>592</v>
      </c>
      <c r="Q8" s="42" t="s">
        <v>591</v>
      </c>
      <c r="R8" s="43" t="s">
        <v>592</v>
      </c>
      <c r="S8" s="42" t="s">
        <v>591</v>
      </c>
      <c r="T8" s="43" t="s">
        <v>592</v>
      </c>
      <c r="U8" s="42" t="s">
        <v>591</v>
      </c>
      <c r="V8" s="43" t="s">
        <v>592</v>
      </c>
      <c r="W8" s="42" t="s">
        <v>591</v>
      </c>
      <c r="X8" s="43" t="s">
        <v>592</v>
      </c>
      <c r="Y8" s="42" t="s">
        <v>591</v>
      </c>
      <c r="Z8" s="43" t="s">
        <v>592</v>
      </c>
      <c r="AA8" s="42" t="s">
        <v>591</v>
      </c>
      <c r="AB8" s="43" t="s">
        <v>592</v>
      </c>
      <c r="AC8" s="42" t="s">
        <v>591</v>
      </c>
      <c r="AD8" s="43" t="s">
        <v>592</v>
      </c>
      <c r="AE8" s="42" t="s">
        <v>591</v>
      </c>
      <c r="AF8" s="43" t="s">
        <v>592</v>
      </c>
      <c r="AG8" s="42" t="s">
        <v>591</v>
      </c>
      <c r="AH8" s="43" t="s">
        <v>592</v>
      </c>
      <c r="AI8" s="42" t="s">
        <v>591</v>
      </c>
      <c r="AJ8" s="43" t="s">
        <v>592</v>
      </c>
      <c r="AK8" s="42" t="s">
        <v>591</v>
      </c>
      <c r="AL8" s="43" t="s">
        <v>592</v>
      </c>
      <c r="AM8" s="42" t="s">
        <v>591</v>
      </c>
      <c r="AN8" s="43" t="s">
        <v>592</v>
      </c>
      <c r="AO8" s="42" t="s">
        <v>591</v>
      </c>
      <c r="AP8" s="43" t="s">
        <v>592</v>
      </c>
      <c r="AQ8" s="42" t="s">
        <v>591</v>
      </c>
      <c r="AR8" s="43" t="s">
        <v>592</v>
      </c>
      <c r="AS8" s="42" t="s">
        <v>591</v>
      </c>
      <c r="AT8" s="43" t="s">
        <v>592</v>
      </c>
      <c r="AU8" s="42" t="s">
        <v>591</v>
      </c>
      <c r="AV8" s="43" t="s">
        <v>592</v>
      </c>
      <c r="AW8" s="42" t="s">
        <v>591</v>
      </c>
      <c r="AX8" s="43" t="s">
        <v>592</v>
      </c>
      <c r="AY8" s="42" t="s">
        <v>591</v>
      </c>
      <c r="AZ8" s="43" t="s">
        <v>592</v>
      </c>
      <c r="BA8" s="42" t="s">
        <v>591</v>
      </c>
      <c r="BB8" s="43" t="s">
        <v>592</v>
      </c>
      <c r="BC8" s="42" t="s">
        <v>591</v>
      </c>
      <c r="BD8" s="43" t="s">
        <v>592</v>
      </c>
      <c r="BE8" s="42" t="s">
        <v>591</v>
      </c>
      <c r="BF8" s="43" t="s">
        <v>592</v>
      </c>
      <c r="BG8" s="42" t="s">
        <v>591</v>
      </c>
      <c r="BH8" s="43" t="s">
        <v>592</v>
      </c>
      <c r="BI8" s="42" t="s">
        <v>591</v>
      </c>
      <c r="BJ8" s="43" t="s">
        <v>592</v>
      </c>
      <c r="BK8" s="42" t="s">
        <v>591</v>
      </c>
      <c r="BL8" s="43" t="s">
        <v>592</v>
      </c>
      <c r="BM8" s="42" t="s">
        <v>591</v>
      </c>
      <c r="BN8" s="43" t="s">
        <v>592</v>
      </c>
      <c r="BO8" s="42" t="s">
        <v>591</v>
      </c>
      <c r="BP8" s="43" t="s">
        <v>592</v>
      </c>
      <c r="BQ8" s="42" t="s">
        <v>591</v>
      </c>
      <c r="BR8" s="43" t="s">
        <v>592</v>
      </c>
      <c r="BS8" s="42" t="s">
        <v>591</v>
      </c>
      <c r="BT8" s="43" t="s">
        <v>592</v>
      </c>
      <c r="BU8" s="42" t="s">
        <v>591</v>
      </c>
      <c r="BV8" s="43" t="s">
        <v>592</v>
      </c>
      <c r="BW8" s="42" t="s">
        <v>591</v>
      </c>
      <c r="BX8" s="43" t="s">
        <v>592</v>
      </c>
      <c r="BY8" s="42" t="s">
        <v>591</v>
      </c>
      <c r="BZ8" s="43" t="s">
        <v>592</v>
      </c>
      <c r="CA8" s="42" t="s">
        <v>591</v>
      </c>
      <c r="CB8" s="43" t="s">
        <v>592</v>
      </c>
      <c r="CC8" s="42" t="s">
        <v>591</v>
      </c>
      <c r="CD8" s="43" t="s">
        <v>592</v>
      </c>
      <c r="CE8" s="42" t="s">
        <v>591</v>
      </c>
      <c r="CF8" s="43" t="s">
        <v>592</v>
      </c>
      <c r="CG8" s="42" t="s">
        <v>591</v>
      </c>
      <c r="CH8" s="43" t="s">
        <v>592</v>
      </c>
      <c r="CI8" s="42" t="s">
        <v>591</v>
      </c>
      <c r="CJ8" s="43" t="s">
        <v>592</v>
      </c>
    </row>
    <row r="9" spans="1:88" ht="13.2" customHeight="1" thickBot="1" x14ac:dyDescent="0.3">
      <c r="A9" s="84"/>
      <c r="B9" s="85"/>
      <c r="C9" s="85"/>
      <c r="D9" s="85"/>
      <c r="E9" s="44"/>
      <c r="F9" s="45"/>
      <c r="G9" s="46"/>
      <c r="H9" s="45"/>
      <c r="I9" s="46"/>
      <c r="J9" s="45">
        <v>0.9</v>
      </c>
      <c r="K9" s="46"/>
      <c r="L9" s="45"/>
      <c r="M9" s="46"/>
      <c r="N9" s="45"/>
      <c r="O9" s="46"/>
      <c r="P9" s="45"/>
      <c r="Q9" s="46"/>
      <c r="R9" s="45"/>
      <c r="S9" s="46"/>
      <c r="T9" s="45">
        <v>0.9</v>
      </c>
      <c r="U9" s="46"/>
      <c r="V9" s="45"/>
      <c r="W9" s="46"/>
      <c r="X9" s="45"/>
      <c r="Y9" s="46"/>
      <c r="Z9" s="45">
        <v>0.9</v>
      </c>
      <c r="AA9" s="46"/>
      <c r="AB9" s="45"/>
      <c r="AC9" s="46"/>
      <c r="AD9" s="45"/>
      <c r="AE9" s="46"/>
      <c r="AF9" s="45"/>
      <c r="AG9" s="46"/>
      <c r="AH9" s="45"/>
      <c r="AI9" s="46"/>
      <c r="AJ9" s="45">
        <v>0.9</v>
      </c>
      <c r="AK9" s="46"/>
      <c r="AL9" s="45"/>
      <c r="AM9" s="46"/>
      <c r="AN9" s="45"/>
      <c r="AO9" s="46"/>
      <c r="AP9" s="45">
        <v>0.9</v>
      </c>
      <c r="AQ9" s="46"/>
      <c r="AR9" s="45"/>
      <c r="AS9" s="46"/>
      <c r="AT9" s="45"/>
      <c r="AU9" s="46"/>
      <c r="AV9" s="45"/>
      <c r="AW9" s="46"/>
      <c r="AX9" s="45"/>
      <c r="AY9" s="46"/>
      <c r="AZ9" s="45">
        <v>0.9</v>
      </c>
      <c r="BA9" s="46"/>
      <c r="BB9" s="45"/>
      <c r="BC9" s="46"/>
      <c r="BD9" s="45"/>
      <c r="BE9" s="46"/>
      <c r="BF9" s="45">
        <v>0.9</v>
      </c>
      <c r="BG9" s="46"/>
      <c r="BH9" s="45">
        <v>0.9</v>
      </c>
      <c r="BI9" s="46"/>
      <c r="BJ9" s="45">
        <v>0.9</v>
      </c>
      <c r="BK9" s="46"/>
      <c r="BL9" s="45"/>
      <c r="BM9" s="46"/>
      <c r="BN9" s="45"/>
      <c r="BO9" s="46"/>
      <c r="BP9" s="45">
        <v>0.9</v>
      </c>
      <c r="BQ9" s="46"/>
      <c r="BR9" s="45"/>
      <c r="BS9" s="46"/>
      <c r="BT9" s="45"/>
      <c r="BU9" s="46"/>
      <c r="BV9" s="45">
        <v>0.9</v>
      </c>
      <c r="BW9" s="46"/>
      <c r="BX9" s="45">
        <v>0.9</v>
      </c>
      <c r="BY9" s="46"/>
      <c r="BZ9" s="45">
        <v>0.9</v>
      </c>
      <c r="CA9" s="46"/>
      <c r="CB9" s="45"/>
      <c r="CC9" s="46"/>
      <c r="CD9" s="45"/>
      <c r="CE9" s="46"/>
      <c r="CF9" s="45">
        <v>0.9</v>
      </c>
      <c r="CG9" s="46"/>
      <c r="CH9" s="45"/>
      <c r="CI9" s="46"/>
      <c r="CJ9" s="45"/>
    </row>
    <row r="10" spans="1:88" ht="30.6" x14ac:dyDescent="0.25">
      <c r="A10" s="82" t="s">
        <v>593</v>
      </c>
      <c r="B10" s="83"/>
      <c r="C10" s="83"/>
      <c r="D10" s="83"/>
      <c r="E10" s="42" t="s">
        <v>591</v>
      </c>
      <c r="F10" s="43" t="s">
        <v>592</v>
      </c>
      <c r="G10" s="42" t="s">
        <v>591</v>
      </c>
      <c r="H10" s="43" t="s">
        <v>592</v>
      </c>
      <c r="I10" s="42" t="s">
        <v>591</v>
      </c>
      <c r="J10" s="43" t="s">
        <v>592</v>
      </c>
      <c r="K10" s="42" t="s">
        <v>591</v>
      </c>
      <c r="L10" s="43" t="s">
        <v>592</v>
      </c>
      <c r="M10" s="42" t="s">
        <v>591</v>
      </c>
      <c r="N10" s="43" t="s">
        <v>592</v>
      </c>
      <c r="O10" s="42" t="s">
        <v>591</v>
      </c>
      <c r="P10" s="43" t="s">
        <v>592</v>
      </c>
      <c r="Q10" s="42" t="s">
        <v>591</v>
      </c>
      <c r="R10" s="43" t="s">
        <v>592</v>
      </c>
      <c r="S10" s="42" t="s">
        <v>591</v>
      </c>
      <c r="T10" s="43" t="s">
        <v>592</v>
      </c>
      <c r="U10" s="42" t="s">
        <v>591</v>
      </c>
      <c r="V10" s="43" t="s">
        <v>592</v>
      </c>
      <c r="W10" s="42" t="s">
        <v>591</v>
      </c>
      <c r="X10" s="43" t="s">
        <v>592</v>
      </c>
      <c r="Y10" s="42" t="s">
        <v>591</v>
      </c>
      <c r="Z10" s="43" t="s">
        <v>592</v>
      </c>
      <c r="AA10" s="42" t="s">
        <v>591</v>
      </c>
      <c r="AB10" s="43" t="s">
        <v>592</v>
      </c>
      <c r="AC10" s="42" t="s">
        <v>591</v>
      </c>
      <c r="AD10" s="43" t="s">
        <v>592</v>
      </c>
      <c r="AE10" s="42" t="s">
        <v>591</v>
      </c>
      <c r="AF10" s="43" t="s">
        <v>592</v>
      </c>
      <c r="AG10" s="42" t="s">
        <v>591</v>
      </c>
      <c r="AH10" s="43" t="s">
        <v>592</v>
      </c>
      <c r="AI10" s="42" t="s">
        <v>591</v>
      </c>
      <c r="AJ10" s="43" t="s">
        <v>592</v>
      </c>
      <c r="AK10" s="42" t="s">
        <v>591</v>
      </c>
      <c r="AL10" s="43" t="s">
        <v>592</v>
      </c>
      <c r="AM10" s="42" t="s">
        <v>591</v>
      </c>
      <c r="AN10" s="43" t="s">
        <v>592</v>
      </c>
      <c r="AO10" s="42" t="s">
        <v>591</v>
      </c>
      <c r="AP10" s="43" t="s">
        <v>592</v>
      </c>
      <c r="AQ10" s="42" t="s">
        <v>591</v>
      </c>
      <c r="AR10" s="43" t="s">
        <v>592</v>
      </c>
      <c r="AS10" s="42" t="s">
        <v>591</v>
      </c>
      <c r="AT10" s="43" t="s">
        <v>592</v>
      </c>
      <c r="AU10" s="42" t="s">
        <v>591</v>
      </c>
      <c r="AV10" s="43" t="s">
        <v>592</v>
      </c>
      <c r="AW10" s="42" t="s">
        <v>591</v>
      </c>
      <c r="AX10" s="43" t="s">
        <v>592</v>
      </c>
      <c r="AY10" s="42" t="s">
        <v>591</v>
      </c>
      <c r="AZ10" s="43" t="s">
        <v>592</v>
      </c>
      <c r="BA10" s="42" t="s">
        <v>591</v>
      </c>
      <c r="BB10" s="43" t="s">
        <v>592</v>
      </c>
      <c r="BC10" s="42" t="s">
        <v>591</v>
      </c>
      <c r="BD10" s="43" t="s">
        <v>592</v>
      </c>
      <c r="BE10" s="42" t="s">
        <v>591</v>
      </c>
      <c r="BF10" s="43" t="s">
        <v>592</v>
      </c>
      <c r="BG10" s="42" t="s">
        <v>591</v>
      </c>
      <c r="BH10" s="43" t="s">
        <v>592</v>
      </c>
      <c r="BI10" s="42" t="s">
        <v>591</v>
      </c>
      <c r="BJ10" s="43" t="s">
        <v>592</v>
      </c>
      <c r="BK10" s="42" t="s">
        <v>591</v>
      </c>
      <c r="BL10" s="43" t="s">
        <v>592</v>
      </c>
      <c r="BM10" s="42" t="s">
        <v>591</v>
      </c>
      <c r="BN10" s="43" t="s">
        <v>592</v>
      </c>
      <c r="BO10" s="42" t="s">
        <v>591</v>
      </c>
      <c r="BP10" s="43" t="s">
        <v>592</v>
      </c>
      <c r="BQ10" s="42" t="s">
        <v>591</v>
      </c>
      <c r="BR10" s="43" t="s">
        <v>592</v>
      </c>
      <c r="BS10" s="42" t="s">
        <v>591</v>
      </c>
      <c r="BT10" s="43" t="s">
        <v>592</v>
      </c>
      <c r="BU10" s="42" t="s">
        <v>591</v>
      </c>
      <c r="BV10" s="43" t="s">
        <v>592</v>
      </c>
      <c r="BW10" s="42" t="s">
        <v>591</v>
      </c>
      <c r="BX10" s="43" t="s">
        <v>592</v>
      </c>
      <c r="BY10" s="42" t="s">
        <v>591</v>
      </c>
      <c r="BZ10" s="43" t="s">
        <v>592</v>
      </c>
      <c r="CA10" s="42" t="s">
        <v>591</v>
      </c>
      <c r="CB10" s="43" t="s">
        <v>592</v>
      </c>
      <c r="CC10" s="42" t="s">
        <v>591</v>
      </c>
      <c r="CD10" s="43" t="s">
        <v>592</v>
      </c>
      <c r="CE10" s="42" t="s">
        <v>591</v>
      </c>
      <c r="CF10" s="43" t="s">
        <v>592</v>
      </c>
      <c r="CG10" s="42" t="s">
        <v>591</v>
      </c>
      <c r="CH10" s="43" t="s">
        <v>592</v>
      </c>
      <c r="CI10" s="42" t="s">
        <v>591</v>
      </c>
      <c r="CJ10" s="43" t="s">
        <v>592</v>
      </c>
    </row>
    <row r="11" spans="1:88" ht="13.2" customHeight="1" thickBot="1" x14ac:dyDescent="0.3">
      <c r="A11" s="84"/>
      <c r="B11" s="85"/>
      <c r="C11" s="85"/>
      <c r="D11" s="85"/>
      <c r="E11" s="44"/>
      <c r="F11" s="45"/>
      <c r="G11" s="46"/>
      <c r="H11" s="45">
        <v>0.9</v>
      </c>
      <c r="I11" s="46"/>
      <c r="J11" s="45">
        <v>0.9</v>
      </c>
      <c r="K11" s="46"/>
      <c r="L11" s="45"/>
      <c r="M11" s="46"/>
      <c r="N11" s="45">
        <v>0.9</v>
      </c>
      <c r="O11" s="46"/>
      <c r="P11" s="45"/>
      <c r="Q11" s="46"/>
      <c r="R11" s="45">
        <v>0.9</v>
      </c>
      <c r="S11" s="46"/>
      <c r="T11" s="45">
        <v>0.9</v>
      </c>
      <c r="U11" s="46"/>
      <c r="V11" s="45"/>
      <c r="W11" s="46"/>
      <c r="X11" s="45">
        <v>0.9</v>
      </c>
      <c r="Y11" s="46"/>
      <c r="Z11" s="45">
        <v>0.9</v>
      </c>
      <c r="AA11" s="46"/>
      <c r="AB11" s="45"/>
      <c r="AC11" s="46"/>
      <c r="AD11" s="45">
        <v>0.9</v>
      </c>
      <c r="AE11" s="46"/>
      <c r="AF11" s="45"/>
      <c r="AG11" s="46"/>
      <c r="AH11" s="45">
        <v>0.9</v>
      </c>
      <c r="AI11" s="46"/>
      <c r="AJ11" s="45">
        <v>0.9</v>
      </c>
      <c r="AK11" s="46"/>
      <c r="AL11" s="45"/>
      <c r="AM11" s="46"/>
      <c r="AN11" s="45">
        <v>0.9</v>
      </c>
      <c r="AO11" s="46"/>
      <c r="AP11" s="45">
        <v>0.9</v>
      </c>
      <c r="AQ11" s="46"/>
      <c r="AR11" s="45"/>
      <c r="AS11" s="46"/>
      <c r="AT11" s="45">
        <v>0.9</v>
      </c>
      <c r="AU11" s="46"/>
      <c r="AV11" s="45"/>
      <c r="AW11" s="46"/>
      <c r="AX11" s="45">
        <v>0.9</v>
      </c>
      <c r="AY11" s="46"/>
      <c r="AZ11" s="45"/>
      <c r="BA11" s="46"/>
      <c r="BB11" s="45"/>
      <c r="BC11" s="46"/>
      <c r="BD11" s="45">
        <v>0.9</v>
      </c>
      <c r="BE11" s="46"/>
      <c r="BF11" s="45"/>
      <c r="BG11" s="46"/>
      <c r="BH11" s="45"/>
      <c r="BI11" s="46"/>
      <c r="BJ11" s="45"/>
      <c r="BK11" s="46"/>
      <c r="BL11" s="45"/>
      <c r="BM11" s="46"/>
      <c r="BN11" s="45">
        <v>0.9</v>
      </c>
      <c r="BO11" s="46"/>
      <c r="BP11" s="45">
        <v>0.9</v>
      </c>
      <c r="BQ11" s="46"/>
      <c r="BR11" s="45"/>
      <c r="BS11" s="46"/>
      <c r="BT11" s="45">
        <v>0.9</v>
      </c>
      <c r="BU11" s="46"/>
      <c r="BV11" s="45">
        <v>0.9</v>
      </c>
      <c r="BW11" s="46"/>
      <c r="BX11" s="45">
        <v>0.9</v>
      </c>
      <c r="BY11" s="46"/>
      <c r="BZ11" s="45">
        <v>0.9</v>
      </c>
      <c r="CA11" s="46"/>
      <c r="CB11" s="45"/>
      <c r="CC11" s="46"/>
      <c r="CD11" s="45">
        <v>0.9</v>
      </c>
      <c r="CE11" s="46"/>
      <c r="CF11" s="45">
        <v>0.9</v>
      </c>
      <c r="CG11" s="46"/>
      <c r="CH11" s="45"/>
      <c r="CI11" s="46"/>
      <c r="CJ11" s="45">
        <v>0.9</v>
      </c>
    </row>
    <row r="12" spans="1:88" ht="30.6" x14ac:dyDescent="0.25">
      <c r="A12" s="82" t="s">
        <v>594</v>
      </c>
      <c r="B12" s="83"/>
      <c r="C12" s="83"/>
      <c r="D12" s="83"/>
      <c r="E12" s="42" t="s">
        <v>591</v>
      </c>
      <c r="F12" s="43" t="s">
        <v>592</v>
      </c>
      <c r="G12" s="42" t="s">
        <v>591</v>
      </c>
      <c r="H12" s="43" t="s">
        <v>592</v>
      </c>
      <c r="I12" s="42" t="s">
        <v>591</v>
      </c>
      <c r="J12" s="43" t="s">
        <v>592</v>
      </c>
      <c r="K12" s="42" t="s">
        <v>591</v>
      </c>
      <c r="L12" s="43" t="s">
        <v>592</v>
      </c>
      <c r="M12" s="42" t="s">
        <v>591</v>
      </c>
      <c r="N12" s="43" t="s">
        <v>592</v>
      </c>
      <c r="O12" s="42" t="s">
        <v>591</v>
      </c>
      <c r="P12" s="43" t="s">
        <v>592</v>
      </c>
      <c r="Q12" s="42" t="s">
        <v>591</v>
      </c>
      <c r="R12" s="43" t="s">
        <v>592</v>
      </c>
      <c r="S12" s="42" t="s">
        <v>591</v>
      </c>
      <c r="T12" s="43" t="s">
        <v>592</v>
      </c>
      <c r="U12" s="42" t="s">
        <v>591</v>
      </c>
      <c r="V12" s="43" t="s">
        <v>592</v>
      </c>
      <c r="W12" s="42" t="s">
        <v>591</v>
      </c>
      <c r="X12" s="43" t="s">
        <v>592</v>
      </c>
      <c r="Y12" s="42" t="s">
        <v>591</v>
      </c>
      <c r="Z12" s="43" t="s">
        <v>592</v>
      </c>
      <c r="AA12" s="42" t="s">
        <v>591</v>
      </c>
      <c r="AB12" s="43" t="s">
        <v>592</v>
      </c>
      <c r="AC12" s="42" t="s">
        <v>591</v>
      </c>
      <c r="AD12" s="43" t="s">
        <v>592</v>
      </c>
      <c r="AE12" s="42" t="s">
        <v>591</v>
      </c>
      <c r="AF12" s="43" t="s">
        <v>592</v>
      </c>
      <c r="AG12" s="42" t="s">
        <v>591</v>
      </c>
      <c r="AH12" s="43" t="s">
        <v>592</v>
      </c>
      <c r="AI12" s="42" t="s">
        <v>591</v>
      </c>
      <c r="AJ12" s="43" t="s">
        <v>592</v>
      </c>
      <c r="AK12" s="42" t="s">
        <v>591</v>
      </c>
      <c r="AL12" s="43" t="s">
        <v>592</v>
      </c>
      <c r="AM12" s="42" t="s">
        <v>591</v>
      </c>
      <c r="AN12" s="43" t="s">
        <v>592</v>
      </c>
      <c r="AO12" s="42" t="s">
        <v>591</v>
      </c>
      <c r="AP12" s="43" t="s">
        <v>592</v>
      </c>
      <c r="AQ12" s="42" t="s">
        <v>591</v>
      </c>
      <c r="AR12" s="43" t="s">
        <v>592</v>
      </c>
      <c r="AS12" s="42" t="s">
        <v>591</v>
      </c>
      <c r="AT12" s="43" t="s">
        <v>592</v>
      </c>
      <c r="AU12" s="42" t="s">
        <v>591</v>
      </c>
      <c r="AV12" s="43" t="s">
        <v>592</v>
      </c>
      <c r="AW12" s="42" t="s">
        <v>591</v>
      </c>
      <c r="AX12" s="43" t="s">
        <v>592</v>
      </c>
      <c r="AY12" s="42" t="s">
        <v>591</v>
      </c>
      <c r="AZ12" s="43" t="s">
        <v>592</v>
      </c>
      <c r="BA12" s="42" t="s">
        <v>591</v>
      </c>
      <c r="BB12" s="43" t="s">
        <v>592</v>
      </c>
      <c r="BC12" s="42" t="s">
        <v>591</v>
      </c>
      <c r="BD12" s="43" t="s">
        <v>592</v>
      </c>
      <c r="BE12" s="42" t="s">
        <v>591</v>
      </c>
      <c r="BF12" s="43" t="s">
        <v>592</v>
      </c>
      <c r="BG12" s="42" t="s">
        <v>591</v>
      </c>
      <c r="BH12" s="43" t="s">
        <v>592</v>
      </c>
      <c r="BI12" s="42" t="s">
        <v>591</v>
      </c>
      <c r="BJ12" s="43" t="s">
        <v>592</v>
      </c>
      <c r="BK12" s="42" t="s">
        <v>591</v>
      </c>
      <c r="BL12" s="43" t="s">
        <v>592</v>
      </c>
      <c r="BM12" s="42" t="s">
        <v>591</v>
      </c>
      <c r="BN12" s="43" t="s">
        <v>592</v>
      </c>
      <c r="BO12" s="42" t="s">
        <v>591</v>
      </c>
      <c r="BP12" s="43" t="s">
        <v>592</v>
      </c>
      <c r="BQ12" s="42" t="s">
        <v>591</v>
      </c>
      <c r="BR12" s="43" t="s">
        <v>592</v>
      </c>
      <c r="BS12" s="42" t="s">
        <v>591</v>
      </c>
      <c r="BT12" s="43" t="s">
        <v>592</v>
      </c>
      <c r="BU12" s="42" t="s">
        <v>591</v>
      </c>
      <c r="BV12" s="43" t="s">
        <v>592</v>
      </c>
      <c r="BW12" s="42" t="s">
        <v>591</v>
      </c>
      <c r="BX12" s="43" t="s">
        <v>592</v>
      </c>
      <c r="BY12" s="42" t="s">
        <v>591</v>
      </c>
      <c r="BZ12" s="43" t="s">
        <v>592</v>
      </c>
      <c r="CA12" s="42" t="s">
        <v>591</v>
      </c>
      <c r="CB12" s="43" t="s">
        <v>592</v>
      </c>
      <c r="CC12" s="42" t="s">
        <v>591</v>
      </c>
      <c r="CD12" s="43" t="s">
        <v>592</v>
      </c>
      <c r="CE12" s="42" t="s">
        <v>591</v>
      </c>
      <c r="CF12" s="43" t="s">
        <v>592</v>
      </c>
      <c r="CG12" s="42" t="s">
        <v>591</v>
      </c>
      <c r="CH12" s="43" t="s">
        <v>592</v>
      </c>
      <c r="CI12" s="42" t="s">
        <v>591</v>
      </c>
      <c r="CJ12" s="43" t="s">
        <v>592</v>
      </c>
    </row>
    <row r="13" spans="1:88" ht="13.2" customHeight="1" thickBot="1" x14ac:dyDescent="0.3">
      <c r="A13" s="84"/>
      <c r="B13" s="85"/>
      <c r="C13" s="85"/>
      <c r="D13" s="85"/>
      <c r="E13" s="44">
        <v>0.2</v>
      </c>
      <c r="F13" s="45"/>
      <c r="G13" s="44">
        <v>0.2</v>
      </c>
      <c r="H13" s="45"/>
      <c r="I13" s="44">
        <v>0.2</v>
      </c>
      <c r="J13" s="45"/>
      <c r="K13" s="44">
        <v>0.9</v>
      </c>
      <c r="L13" s="45"/>
      <c r="M13" s="44">
        <v>0.9</v>
      </c>
      <c r="N13" s="45"/>
      <c r="O13" s="44">
        <v>0.9</v>
      </c>
      <c r="P13" s="45"/>
      <c r="Q13" s="44">
        <v>0.9</v>
      </c>
      <c r="R13" s="45"/>
      <c r="S13" s="44">
        <v>0.9</v>
      </c>
      <c r="T13" s="45"/>
      <c r="U13" s="44">
        <v>0.2</v>
      </c>
      <c r="V13" s="45"/>
      <c r="W13" s="44">
        <v>0.2</v>
      </c>
      <c r="X13" s="45"/>
      <c r="Y13" s="44">
        <v>0.2</v>
      </c>
      <c r="Z13" s="45"/>
      <c r="AA13" s="44">
        <v>0.9</v>
      </c>
      <c r="AB13" s="45"/>
      <c r="AC13" s="44">
        <v>0.9</v>
      </c>
      <c r="AD13" s="45"/>
      <c r="AE13" s="44">
        <v>0.9</v>
      </c>
      <c r="AF13" s="45"/>
      <c r="AG13" s="44">
        <v>0.9</v>
      </c>
      <c r="AH13" s="45"/>
      <c r="AI13" s="44">
        <v>0.9</v>
      </c>
      <c r="AJ13" s="45"/>
      <c r="AK13" s="44">
        <v>0.2</v>
      </c>
      <c r="AL13" s="45"/>
      <c r="AM13" s="44">
        <v>0.2</v>
      </c>
      <c r="AN13" s="45"/>
      <c r="AO13" s="44">
        <v>0.2</v>
      </c>
      <c r="AP13" s="45"/>
      <c r="AQ13" s="44">
        <v>0.9</v>
      </c>
      <c r="AR13" s="45"/>
      <c r="AS13" s="44">
        <v>0.9</v>
      </c>
      <c r="AT13" s="45"/>
      <c r="AU13" s="44">
        <v>0.2</v>
      </c>
      <c r="AV13" s="45"/>
      <c r="AW13" s="44">
        <v>0.2</v>
      </c>
      <c r="AX13" s="45"/>
      <c r="AY13" s="44">
        <v>0.2</v>
      </c>
      <c r="AZ13" s="45"/>
      <c r="BA13" s="44">
        <v>0.9</v>
      </c>
      <c r="BB13" s="45"/>
      <c r="BC13" s="44">
        <v>0.9</v>
      </c>
      <c r="BD13" s="45"/>
      <c r="BE13" s="46"/>
      <c r="BF13" s="45"/>
      <c r="BG13" s="46"/>
      <c r="BH13" s="45"/>
      <c r="BI13" s="46"/>
      <c r="BJ13" s="45"/>
      <c r="BK13" s="44">
        <v>0.2</v>
      </c>
      <c r="BL13" s="45"/>
      <c r="BM13" s="44">
        <v>0.2</v>
      </c>
      <c r="BN13" s="45"/>
      <c r="BO13" s="44">
        <v>0.2</v>
      </c>
      <c r="BP13" s="45"/>
      <c r="BQ13" s="44">
        <v>0.9</v>
      </c>
      <c r="BR13" s="45"/>
      <c r="BS13" s="44">
        <v>0.9</v>
      </c>
      <c r="BT13" s="45"/>
      <c r="BU13" s="46"/>
      <c r="BV13" s="45"/>
      <c r="BW13" s="46"/>
      <c r="BX13" s="45"/>
      <c r="BY13" s="46"/>
      <c r="BZ13" s="45"/>
      <c r="CA13" s="44">
        <v>0.2</v>
      </c>
      <c r="CB13" s="45"/>
      <c r="CC13" s="44">
        <v>0.2</v>
      </c>
      <c r="CD13" s="45"/>
      <c r="CE13" s="44">
        <v>0.2</v>
      </c>
      <c r="CF13" s="45"/>
      <c r="CG13" s="44">
        <v>0.9</v>
      </c>
      <c r="CH13" s="45"/>
      <c r="CI13" s="44">
        <v>0.9</v>
      </c>
      <c r="CJ13" s="45"/>
    </row>
    <row r="14" spans="1:88" ht="30.6" x14ac:dyDescent="0.25">
      <c r="A14" s="82" t="s">
        <v>753</v>
      </c>
      <c r="B14" s="83"/>
      <c r="C14" s="83"/>
      <c r="D14" s="83"/>
      <c r="E14" s="42" t="s">
        <v>591</v>
      </c>
      <c r="F14" s="43" t="s">
        <v>592</v>
      </c>
      <c r="G14" s="42" t="s">
        <v>591</v>
      </c>
      <c r="H14" s="43" t="s">
        <v>592</v>
      </c>
      <c r="I14" s="42" t="s">
        <v>591</v>
      </c>
      <c r="J14" s="43" t="s">
        <v>592</v>
      </c>
      <c r="K14" s="42" t="s">
        <v>591</v>
      </c>
      <c r="L14" s="43" t="s">
        <v>592</v>
      </c>
      <c r="M14" s="42" t="s">
        <v>591</v>
      </c>
      <c r="N14" s="43" t="s">
        <v>592</v>
      </c>
      <c r="O14" s="42" t="s">
        <v>591</v>
      </c>
      <c r="P14" s="43" t="s">
        <v>592</v>
      </c>
      <c r="Q14" s="42" t="s">
        <v>591</v>
      </c>
      <c r="R14" s="43" t="s">
        <v>592</v>
      </c>
      <c r="S14" s="42" t="s">
        <v>591</v>
      </c>
      <c r="T14" s="43" t="s">
        <v>592</v>
      </c>
      <c r="U14" s="42" t="s">
        <v>591</v>
      </c>
      <c r="V14" s="43" t="s">
        <v>592</v>
      </c>
      <c r="W14" s="42" t="s">
        <v>591</v>
      </c>
      <c r="X14" s="43" t="s">
        <v>592</v>
      </c>
      <c r="Y14" s="42" t="s">
        <v>591</v>
      </c>
      <c r="Z14" s="43" t="s">
        <v>592</v>
      </c>
      <c r="AA14" s="42" t="s">
        <v>591</v>
      </c>
      <c r="AB14" s="43" t="s">
        <v>592</v>
      </c>
      <c r="AC14" s="42" t="s">
        <v>591</v>
      </c>
      <c r="AD14" s="43" t="s">
        <v>592</v>
      </c>
      <c r="AE14" s="42" t="s">
        <v>591</v>
      </c>
      <c r="AF14" s="43" t="s">
        <v>592</v>
      </c>
      <c r="AG14" s="42" t="s">
        <v>591</v>
      </c>
      <c r="AH14" s="43" t="s">
        <v>592</v>
      </c>
      <c r="AI14" s="42" t="s">
        <v>591</v>
      </c>
      <c r="AJ14" s="43" t="s">
        <v>592</v>
      </c>
      <c r="AK14" s="42" t="s">
        <v>591</v>
      </c>
      <c r="AL14" s="43" t="s">
        <v>592</v>
      </c>
      <c r="AM14" s="42" t="s">
        <v>591</v>
      </c>
      <c r="AN14" s="43" t="s">
        <v>592</v>
      </c>
      <c r="AO14" s="42" t="s">
        <v>591</v>
      </c>
      <c r="AP14" s="43" t="s">
        <v>592</v>
      </c>
      <c r="AQ14" s="42" t="s">
        <v>591</v>
      </c>
      <c r="AR14" s="43" t="s">
        <v>592</v>
      </c>
      <c r="AS14" s="42" t="s">
        <v>591</v>
      </c>
      <c r="AT14" s="43" t="s">
        <v>592</v>
      </c>
      <c r="AU14" s="42" t="s">
        <v>591</v>
      </c>
      <c r="AV14" s="43" t="s">
        <v>592</v>
      </c>
      <c r="AW14" s="42" t="s">
        <v>591</v>
      </c>
      <c r="AX14" s="43" t="s">
        <v>592</v>
      </c>
      <c r="AY14" s="42" t="s">
        <v>591</v>
      </c>
      <c r="AZ14" s="43" t="s">
        <v>592</v>
      </c>
      <c r="BA14" s="42" t="s">
        <v>591</v>
      </c>
      <c r="BB14" s="43" t="s">
        <v>592</v>
      </c>
      <c r="BC14" s="42" t="s">
        <v>591</v>
      </c>
      <c r="BD14" s="43" t="s">
        <v>592</v>
      </c>
      <c r="BE14" s="42" t="s">
        <v>591</v>
      </c>
      <c r="BF14" s="43" t="s">
        <v>592</v>
      </c>
      <c r="BG14" s="42" t="s">
        <v>591</v>
      </c>
      <c r="BH14" s="43" t="s">
        <v>592</v>
      </c>
      <c r="BI14" s="42" t="s">
        <v>591</v>
      </c>
      <c r="BJ14" s="43" t="s">
        <v>592</v>
      </c>
      <c r="BK14" s="42" t="s">
        <v>591</v>
      </c>
      <c r="BL14" s="43" t="s">
        <v>592</v>
      </c>
      <c r="BM14" s="42" t="s">
        <v>591</v>
      </c>
      <c r="BN14" s="43" t="s">
        <v>592</v>
      </c>
      <c r="BO14" s="42" t="s">
        <v>591</v>
      </c>
      <c r="BP14" s="43" t="s">
        <v>592</v>
      </c>
      <c r="BQ14" s="42" t="s">
        <v>591</v>
      </c>
      <c r="BR14" s="43" t="s">
        <v>592</v>
      </c>
      <c r="BS14" s="42" t="s">
        <v>591</v>
      </c>
      <c r="BT14" s="43" t="s">
        <v>592</v>
      </c>
      <c r="BU14" s="42" t="s">
        <v>591</v>
      </c>
      <c r="BV14" s="43" t="s">
        <v>592</v>
      </c>
      <c r="BW14" s="42" t="s">
        <v>591</v>
      </c>
      <c r="BX14" s="43" t="s">
        <v>592</v>
      </c>
      <c r="BY14" s="42" t="s">
        <v>591</v>
      </c>
      <c r="BZ14" s="43" t="s">
        <v>592</v>
      </c>
      <c r="CA14" s="42" t="s">
        <v>591</v>
      </c>
      <c r="CB14" s="43" t="s">
        <v>592</v>
      </c>
      <c r="CC14" s="42" t="s">
        <v>591</v>
      </c>
      <c r="CD14" s="43" t="s">
        <v>592</v>
      </c>
      <c r="CE14" s="42" t="s">
        <v>591</v>
      </c>
      <c r="CF14" s="43" t="s">
        <v>592</v>
      </c>
      <c r="CG14" s="42" t="s">
        <v>591</v>
      </c>
      <c r="CH14" s="43" t="s">
        <v>592</v>
      </c>
      <c r="CI14" s="42" t="s">
        <v>591</v>
      </c>
      <c r="CJ14" s="43" t="s">
        <v>592</v>
      </c>
    </row>
    <row r="15" spans="1:88" ht="13.2" customHeight="1" thickBot="1" x14ac:dyDescent="0.3">
      <c r="A15" s="84"/>
      <c r="B15" s="85"/>
      <c r="C15" s="85"/>
      <c r="D15" s="85"/>
      <c r="E15" s="44"/>
      <c r="F15" s="45"/>
      <c r="G15" s="44"/>
      <c r="H15" s="45"/>
      <c r="I15" s="44"/>
      <c r="J15" s="45"/>
      <c r="K15" s="44">
        <v>0.6</v>
      </c>
      <c r="L15" s="45"/>
      <c r="M15" s="44">
        <v>0.6</v>
      </c>
      <c r="N15" s="45"/>
      <c r="O15" s="44">
        <v>0.6</v>
      </c>
      <c r="P15" s="45"/>
      <c r="Q15" s="44">
        <v>0.6</v>
      </c>
      <c r="R15" s="45"/>
      <c r="S15" s="44">
        <v>0.6</v>
      </c>
      <c r="T15" s="45"/>
      <c r="U15" s="44"/>
      <c r="V15" s="45"/>
      <c r="W15" s="44"/>
      <c r="X15" s="45"/>
      <c r="Y15" s="44"/>
      <c r="Z15" s="45"/>
      <c r="AA15" s="44">
        <v>0.6</v>
      </c>
      <c r="AB15" s="45"/>
      <c r="AC15" s="44">
        <v>0.6</v>
      </c>
      <c r="AD15" s="45"/>
      <c r="AE15" s="44">
        <v>0.6</v>
      </c>
      <c r="AF15" s="45"/>
      <c r="AG15" s="44">
        <v>0.6</v>
      </c>
      <c r="AH15" s="45"/>
      <c r="AI15" s="44">
        <v>0.6</v>
      </c>
      <c r="AJ15" s="45"/>
      <c r="AK15" s="44"/>
      <c r="AL15" s="45"/>
      <c r="AM15" s="44"/>
      <c r="AN15" s="45"/>
      <c r="AO15" s="44"/>
      <c r="AP15" s="45"/>
      <c r="AQ15" s="44">
        <v>0.6</v>
      </c>
      <c r="AR15" s="45"/>
      <c r="AS15" s="44">
        <v>0.6</v>
      </c>
      <c r="AT15" s="45"/>
      <c r="AU15" s="44"/>
      <c r="AV15" s="45"/>
      <c r="AW15" s="44"/>
      <c r="AX15" s="45"/>
      <c r="AY15" s="44"/>
      <c r="AZ15" s="45"/>
      <c r="BA15" s="44">
        <v>0.6</v>
      </c>
      <c r="BB15" s="45"/>
      <c r="BC15" s="44">
        <v>0.6</v>
      </c>
      <c r="BD15" s="45"/>
      <c r="BE15" s="46"/>
      <c r="BF15" s="45"/>
      <c r="BG15" s="46"/>
      <c r="BH15" s="45"/>
      <c r="BI15" s="46"/>
      <c r="BJ15" s="45"/>
      <c r="BK15" s="44"/>
      <c r="BL15" s="45"/>
      <c r="BM15" s="44"/>
      <c r="BN15" s="45"/>
      <c r="BO15" s="44"/>
      <c r="BP15" s="45"/>
      <c r="BQ15" s="44">
        <v>0.6</v>
      </c>
      <c r="BR15" s="45"/>
      <c r="BS15" s="44">
        <v>0.6</v>
      </c>
      <c r="BT15" s="45"/>
      <c r="BU15" s="46"/>
      <c r="BV15" s="45"/>
      <c r="BW15" s="46"/>
      <c r="BX15" s="45"/>
      <c r="BY15" s="46"/>
      <c r="BZ15" s="45"/>
      <c r="CA15" s="44"/>
      <c r="CB15" s="45"/>
      <c r="CC15" s="44"/>
      <c r="CD15" s="45"/>
      <c r="CE15" s="44"/>
      <c r="CF15" s="45"/>
      <c r="CG15" s="44">
        <v>0.6</v>
      </c>
      <c r="CH15" s="45"/>
      <c r="CI15" s="44">
        <v>0.6</v>
      </c>
      <c r="CJ15" s="45"/>
    </row>
    <row r="16" spans="1:88" ht="30.6" x14ac:dyDescent="0.25">
      <c r="A16" s="82" t="s">
        <v>595</v>
      </c>
      <c r="B16" s="83"/>
      <c r="C16" s="83"/>
      <c r="D16" s="83"/>
      <c r="E16" s="42" t="s">
        <v>591</v>
      </c>
      <c r="F16" s="43" t="s">
        <v>592</v>
      </c>
      <c r="G16" s="42" t="s">
        <v>591</v>
      </c>
      <c r="H16" s="43" t="s">
        <v>592</v>
      </c>
      <c r="I16" s="42" t="s">
        <v>591</v>
      </c>
      <c r="J16" s="43" t="s">
        <v>592</v>
      </c>
      <c r="K16" s="42" t="s">
        <v>591</v>
      </c>
      <c r="L16" s="43" t="s">
        <v>592</v>
      </c>
      <c r="M16" s="42" t="s">
        <v>591</v>
      </c>
      <c r="N16" s="43" t="s">
        <v>592</v>
      </c>
      <c r="O16" s="42" t="s">
        <v>591</v>
      </c>
      <c r="P16" s="43" t="s">
        <v>592</v>
      </c>
      <c r="Q16" s="42" t="s">
        <v>591</v>
      </c>
      <c r="R16" s="43" t="s">
        <v>592</v>
      </c>
      <c r="S16" s="42" t="s">
        <v>591</v>
      </c>
      <c r="T16" s="43" t="s">
        <v>592</v>
      </c>
      <c r="U16" s="42" t="s">
        <v>591</v>
      </c>
      <c r="V16" s="43" t="s">
        <v>592</v>
      </c>
      <c r="W16" s="42" t="s">
        <v>591</v>
      </c>
      <c r="X16" s="43" t="s">
        <v>592</v>
      </c>
      <c r="Y16" s="42" t="s">
        <v>591</v>
      </c>
      <c r="Z16" s="43" t="s">
        <v>592</v>
      </c>
      <c r="AA16" s="42" t="s">
        <v>591</v>
      </c>
      <c r="AB16" s="43" t="s">
        <v>592</v>
      </c>
      <c r="AC16" s="42" t="s">
        <v>591</v>
      </c>
      <c r="AD16" s="43" t="s">
        <v>592</v>
      </c>
      <c r="AE16" s="42" t="s">
        <v>591</v>
      </c>
      <c r="AF16" s="43" t="s">
        <v>592</v>
      </c>
      <c r="AG16" s="42" t="s">
        <v>591</v>
      </c>
      <c r="AH16" s="43" t="s">
        <v>592</v>
      </c>
      <c r="AI16" s="42" t="s">
        <v>591</v>
      </c>
      <c r="AJ16" s="43" t="s">
        <v>592</v>
      </c>
      <c r="AK16" s="42" t="s">
        <v>591</v>
      </c>
      <c r="AL16" s="43" t="s">
        <v>592</v>
      </c>
      <c r="AM16" s="42" t="s">
        <v>591</v>
      </c>
      <c r="AN16" s="43" t="s">
        <v>592</v>
      </c>
      <c r="AO16" s="42" t="s">
        <v>591</v>
      </c>
      <c r="AP16" s="43" t="s">
        <v>592</v>
      </c>
      <c r="AQ16" s="42" t="s">
        <v>591</v>
      </c>
      <c r="AR16" s="43" t="s">
        <v>592</v>
      </c>
      <c r="AS16" s="42" t="s">
        <v>591</v>
      </c>
      <c r="AT16" s="43" t="s">
        <v>592</v>
      </c>
      <c r="AU16" s="42" t="s">
        <v>591</v>
      </c>
      <c r="AV16" s="43" t="s">
        <v>592</v>
      </c>
      <c r="AW16" s="42" t="s">
        <v>591</v>
      </c>
      <c r="AX16" s="43" t="s">
        <v>592</v>
      </c>
      <c r="AY16" s="42" t="s">
        <v>591</v>
      </c>
      <c r="AZ16" s="43" t="s">
        <v>592</v>
      </c>
      <c r="BA16" s="42" t="s">
        <v>591</v>
      </c>
      <c r="BB16" s="43" t="s">
        <v>592</v>
      </c>
      <c r="BC16" s="42" t="s">
        <v>591</v>
      </c>
      <c r="BD16" s="43" t="s">
        <v>592</v>
      </c>
      <c r="BE16" s="42" t="s">
        <v>591</v>
      </c>
      <c r="BF16" s="43" t="s">
        <v>592</v>
      </c>
      <c r="BG16" s="42" t="s">
        <v>591</v>
      </c>
      <c r="BH16" s="43" t="s">
        <v>592</v>
      </c>
      <c r="BI16" s="42" t="s">
        <v>591</v>
      </c>
      <c r="BJ16" s="43" t="s">
        <v>592</v>
      </c>
      <c r="BK16" s="42" t="s">
        <v>591</v>
      </c>
      <c r="BL16" s="43" t="s">
        <v>592</v>
      </c>
      <c r="BM16" s="42" t="s">
        <v>591</v>
      </c>
      <c r="BN16" s="43" t="s">
        <v>592</v>
      </c>
      <c r="BO16" s="42" t="s">
        <v>591</v>
      </c>
      <c r="BP16" s="43" t="s">
        <v>592</v>
      </c>
      <c r="BQ16" s="42" t="s">
        <v>591</v>
      </c>
      <c r="BR16" s="43" t="s">
        <v>592</v>
      </c>
      <c r="BS16" s="42" t="s">
        <v>591</v>
      </c>
      <c r="BT16" s="43" t="s">
        <v>592</v>
      </c>
      <c r="BU16" s="42" t="s">
        <v>591</v>
      </c>
      <c r="BV16" s="43" t="s">
        <v>592</v>
      </c>
      <c r="BW16" s="42" t="s">
        <v>591</v>
      </c>
      <c r="BX16" s="43" t="s">
        <v>592</v>
      </c>
      <c r="BY16" s="42" t="s">
        <v>591</v>
      </c>
      <c r="BZ16" s="43" t="s">
        <v>592</v>
      </c>
      <c r="CA16" s="42" t="s">
        <v>591</v>
      </c>
      <c r="CB16" s="43" t="s">
        <v>592</v>
      </c>
      <c r="CC16" s="42" t="s">
        <v>591</v>
      </c>
      <c r="CD16" s="43" t="s">
        <v>592</v>
      </c>
      <c r="CE16" s="42" t="s">
        <v>591</v>
      </c>
      <c r="CF16" s="43" t="s">
        <v>592</v>
      </c>
      <c r="CG16" s="42" t="s">
        <v>591</v>
      </c>
      <c r="CH16" s="43" t="s">
        <v>592</v>
      </c>
      <c r="CI16" s="42" t="s">
        <v>591</v>
      </c>
      <c r="CJ16" s="43" t="s">
        <v>592</v>
      </c>
    </row>
    <row r="17" spans="1:89" ht="13.2" customHeight="1" thickBot="1" x14ac:dyDescent="0.3">
      <c r="A17" s="84"/>
      <c r="B17" s="85"/>
      <c r="C17" s="85"/>
      <c r="D17" s="85"/>
      <c r="E17" s="44">
        <v>0.6</v>
      </c>
      <c r="F17" s="45">
        <v>0.6</v>
      </c>
      <c r="G17" s="44">
        <v>0.6</v>
      </c>
      <c r="H17" s="45">
        <v>0.6</v>
      </c>
      <c r="I17" s="44">
        <v>0.6</v>
      </c>
      <c r="J17" s="45">
        <v>0.6</v>
      </c>
      <c r="K17" s="44">
        <v>0.9</v>
      </c>
      <c r="L17" s="45">
        <v>0.6</v>
      </c>
      <c r="M17" s="44">
        <v>0.9</v>
      </c>
      <c r="N17" s="45">
        <v>0.6</v>
      </c>
      <c r="O17" s="44">
        <v>0.6</v>
      </c>
      <c r="P17" s="45">
        <v>0.6</v>
      </c>
      <c r="Q17" s="44">
        <v>0.6</v>
      </c>
      <c r="R17" s="45">
        <v>0.6</v>
      </c>
      <c r="S17" s="44">
        <v>0.6</v>
      </c>
      <c r="T17" s="45">
        <v>0.6</v>
      </c>
      <c r="U17" s="44">
        <v>0.6</v>
      </c>
      <c r="V17" s="45">
        <v>0.6</v>
      </c>
      <c r="W17" s="44">
        <v>0.6</v>
      </c>
      <c r="X17" s="45">
        <v>0.6</v>
      </c>
      <c r="Y17" s="44">
        <v>0.6</v>
      </c>
      <c r="Z17" s="45">
        <v>0.6</v>
      </c>
      <c r="AA17" s="44">
        <v>0.9</v>
      </c>
      <c r="AB17" s="45">
        <v>0.6</v>
      </c>
      <c r="AC17" s="44">
        <v>0.9</v>
      </c>
      <c r="AD17" s="45">
        <v>0.6</v>
      </c>
      <c r="AE17" s="44">
        <v>0.6</v>
      </c>
      <c r="AF17" s="45">
        <v>0.6</v>
      </c>
      <c r="AG17" s="44">
        <v>0.6</v>
      </c>
      <c r="AH17" s="45">
        <v>0.6</v>
      </c>
      <c r="AI17" s="44">
        <v>0.6</v>
      </c>
      <c r="AJ17" s="45">
        <v>0.6</v>
      </c>
      <c r="AK17" s="44">
        <v>0.6</v>
      </c>
      <c r="AL17" s="45">
        <v>0.6</v>
      </c>
      <c r="AM17" s="44">
        <v>0.6</v>
      </c>
      <c r="AN17" s="45">
        <v>0.6</v>
      </c>
      <c r="AO17" s="44">
        <v>0.6</v>
      </c>
      <c r="AP17" s="45">
        <v>0.6</v>
      </c>
      <c r="AQ17" s="44">
        <v>0.9</v>
      </c>
      <c r="AR17" s="45">
        <v>0.6</v>
      </c>
      <c r="AS17" s="44">
        <v>0.9</v>
      </c>
      <c r="AT17" s="45">
        <v>0.6</v>
      </c>
      <c r="AU17" s="44">
        <v>0.6</v>
      </c>
      <c r="AV17" s="45">
        <v>0.6</v>
      </c>
      <c r="AW17" s="44">
        <v>0.6</v>
      </c>
      <c r="AX17" s="45">
        <v>0.6</v>
      </c>
      <c r="AY17" s="44">
        <v>0.6</v>
      </c>
      <c r="AZ17" s="45">
        <v>0.6</v>
      </c>
      <c r="BA17" s="44">
        <v>0.9</v>
      </c>
      <c r="BB17" s="45">
        <v>0.6</v>
      </c>
      <c r="BC17" s="44">
        <v>0.9</v>
      </c>
      <c r="BD17" s="45">
        <v>0.6</v>
      </c>
      <c r="BE17" s="46"/>
      <c r="BF17" s="45"/>
      <c r="BG17" s="46"/>
      <c r="BH17" s="45"/>
      <c r="BI17" s="46"/>
      <c r="BJ17" s="45"/>
      <c r="BK17" s="44">
        <v>0.6</v>
      </c>
      <c r="BL17" s="45">
        <v>0.6</v>
      </c>
      <c r="BM17" s="44">
        <v>0.6</v>
      </c>
      <c r="BN17" s="45">
        <v>0.6</v>
      </c>
      <c r="BO17" s="44">
        <v>0.6</v>
      </c>
      <c r="BP17" s="45">
        <v>0.6</v>
      </c>
      <c r="BQ17" s="44">
        <v>0.9</v>
      </c>
      <c r="BR17" s="45">
        <v>0.6</v>
      </c>
      <c r="BS17" s="44">
        <v>0.9</v>
      </c>
      <c r="BT17" s="45">
        <v>0.6</v>
      </c>
      <c r="BU17" s="46"/>
      <c r="BV17" s="45"/>
      <c r="BW17" s="46"/>
      <c r="BX17" s="45"/>
      <c r="BY17" s="46"/>
      <c r="BZ17" s="45"/>
      <c r="CA17" s="44">
        <v>0.6</v>
      </c>
      <c r="CB17" s="45">
        <v>0.6</v>
      </c>
      <c r="CC17" s="44">
        <v>0.6</v>
      </c>
      <c r="CD17" s="45">
        <v>0.6</v>
      </c>
      <c r="CE17" s="44">
        <v>0.6</v>
      </c>
      <c r="CF17" s="45">
        <v>0.6</v>
      </c>
      <c r="CG17" s="44">
        <v>0.9</v>
      </c>
      <c r="CH17" s="45">
        <v>0.6</v>
      </c>
      <c r="CI17" s="44">
        <v>0.9</v>
      </c>
      <c r="CJ17" s="45">
        <v>0.6</v>
      </c>
    </row>
    <row r="18" spans="1:89" ht="30.6" x14ac:dyDescent="0.25">
      <c r="A18" s="82" t="s">
        <v>596</v>
      </c>
      <c r="B18" s="83"/>
      <c r="C18" s="83"/>
      <c r="D18" s="83"/>
      <c r="E18" s="42" t="s">
        <v>591</v>
      </c>
      <c r="F18" s="43" t="s">
        <v>592</v>
      </c>
      <c r="G18" s="42" t="s">
        <v>591</v>
      </c>
      <c r="H18" s="43" t="s">
        <v>592</v>
      </c>
      <c r="I18" s="42" t="s">
        <v>591</v>
      </c>
      <c r="J18" s="43" t="s">
        <v>592</v>
      </c>
      <c r="K18" s="42" t="s">
        <v>591</v>
      </c>
      <c r="L18" s="43" t="s">
        <v>592</v>
      </c>
      <c r="M18" s="42" t="s">
        <v>591</v>
      </c>
      <c r="N18" s="43" t="s">
        <v>592</v>
      </c>
      <c r="O18" s="42" t="s">
        <v>591</v>
      </c>
      <c r="P18" s="43" t="s">
        <v>592</v>
      </c>
      <c r="Q18" s="42" t="s">
        <v>591</v>
      </c>
      <c r="R18" s="43" t="s">
        <v>592</v>
      </c>
      <c r="S18" s="42" t="s">
        <v>591</v>
      </c>
      <c r="T18" s="43" t="s">
        <v>592</v>
      </c>
      <c r="U18" s="42" t="s">
        <v>591</v>
      </c>
      <c r="V18" s="43" t="s">
        <v>592</v>
      </c>
      <c r="W18" s="42" t="s">
        <v>591</v>
      </c>
      <c r="X18" s="43" t="s">
        <v>592</v>
      </c>
      <c r="Y18" s="42" t="s">
        <v>591</v>
      </c>
      <c r="Z18" s="43" t="s">
        <v>592</v>
      </c>
      <c r="AA18" s="42" t="s">
        <v>591</v>
      </c>
      <c r="AB18" s="43" t="s">
        <v>592</v>
      </c>
      <c r="AC18" s="42" t="s">
        <v>591</v>
      </c>
      <c r="AD18" s="43" t="s">
        <v>592</v>
      </c>
      <c r="AE18" s="42" t="s">
        <v>591</v>
      </c>
      <c r="AF18" s="43" t="s">
        <v>592</v>
      </c>
      <c r="AG18" s="42" t="s">
        <v>591</v>
      </c>
      <c r="AH18" s="43" t="s">
        <v>592</v>
      </c>
      <c r="AI18" s="42" t="s">
        <v>591</v>
      </c>
      <c r="AJ18" s="43" t="s">
        <v>592</v>
      </c>
      <c r="AK18" s="42" t="s">
        <v>591</v>
      </c>
      <c r="AL18" s="43" t="s">
        <v>592</v>
      </c>
      <c r="AM18" s="42" t="s">
        <v>591</v>
      </c>
      <c r="AN18" s="43" t="s">
        <v>592</v>
      </c>
      <c r="AO18" s="42" t="s">
        <v>591</v>
      </c>
      <c r="AP18" s="43" t="s">
        <v>592</v>
      </c>
      <c r="AQ18" s="42" t="s">
        <v>591</v>
      </c>
      <c r="AR18" s="43" t="s">
        <v>592</v>
      </c>
      <c r="AS18" s="42" t="s">
        <v>591</v>
      </c>
      <c r="AT18" s="43" t="s">
        <v>592</v>
      </c>
      <c r="AU18" s="42" t="s">
        <v>591</v>
      </c>
      <c r="AV18" s="43" t="s">
        <v>592</v>
      </c>
      <c r="AW18" s="42" t="s">
        <v>591</v>
      </c>
      <c r="AX18" s="43" t="s">
        <v>592</v>
      </c>
      <c r="AY18" s="42" t="s">
        <v>591</v>
      </c>
      <c r="AZ18" s="43" t="s">
        <v>592</v>
      </c>
      <c r="BA18" s="42" t="s">
        <v>591</v>
      </c>
      <c r="BB18" s="43" t="s">
        <v>592</v>
      </c>
      <c r="BC18" s="42" t="s">
        <v>591</v>
      </c>
      <c r="BD18" s="43" t="s">
        <v>592</v>
      </c>
      <c r="BE18" s="42" t="s">
        <v>591</v>
      </c>
      <c r="BF18" s="43" t="s">
        <v>592</v>
      </c>
      <c r="BG18" s="42" t="s">
        <v>591</v>
      </c>
      <c r="BH18" s="43" t="s">
        <v>592</v>
      </c>
      <c r="BI18" s="42" t="s">
        <v>591</v>
      </c>
      <c r="BJ18" s="43" t="s">
        <v>592</v>
      </c>
      <c r="BK18" s="42" t="s">
        <v>591</v>
      </c>
      <c r="BL18" s="43" t="s">
        <v>592</v>
      </c>
      <c r="BM18" s="42" t="s">
        <v>591</v>
      </c>
      <c r="BN18" s="43" t="s">
        <v>592</v>
      </c>
      <c r="BO18" s="42" t="s">
        <v>591</v>
      </c>
      <c r="BP18" s="43" t="s">
        <v>592</v>
      </c>
      <c r="BQ18" s="42" t="s">
        <v>591</v>
      </c>
      <c r="BR18" s="43" t="s">
        <v>592</v>
      </c>
      <c r="BS18" s="42" t="s">
        <v>591</v>
      </c>
      <c r="BT18" s="43" t="s">
        <v>592</v>
      </c>
      <c r="BU18" s="42" t="s">
        <v>591</v>
      </c>
      <c r="BV18" s="43" t="s">
        <v>592</v>
      </c>
      <c r="BW18" s="42" t="s">
        <v>591</v>
      </c>
      <c r="BX18" s="43" t="s">
        <v>592</v>
      </c>
      <c r="BY18" s="42" t="s">
        <v>591</v>
      </c>
      <c r="BZ18" s="43" t="s">
        <v>592</v>
      </c>
      <c r="CA18" s="42" t="s">
        <v>591</v>
      </c>
      <c r="CB18" s="43" t="s">
        <v>592</v>
      </c>
      <c r="CC18" s="42" t="s">
        <v>591</v>
      </c>
      <c r="CD18" s="43" t="s">
        <v>592</v>
      </c>
      <c r="CE18" s="42" t="s">
        <v>591</v>
      </c>
      <c r="CF18" s="43" t="s">
        <v>592</v>
      </c>
      <c r="CG18" s="42" t="s">
        <v>591</v>
      </c>
      <c r="CH18" s="43" t="s">
        <v>592</v>
      </c>
      <c r="CI18" s="42" t="s">
        <v>591</v>
      </c>
      <c r="CJ18" s="43" t="s">
        <v>592</v>
      </c>
    </row>
    <row r="19" spans="1:89" ht="13.2" customHeight="1" thickBot="1" x14ac:dyDescent="0.3">
      <c r="A19" s="84"/>
      <c r="B19" s="85"/>
      <c r="C19" s="85"/>
      <c r="D19" s="85"/>
      <c r="E19" s="44">
        <v>0.6</v>
      </c>
      <c r="F19" s="45"/>
      <c r="G19" s="44">
        <v>0.6</v>
      </c>
      <c r="H19" s="45"/>
      <c r="I19" s="44">
        <v>0.6</v>
      </c>
      <c r="J19" s="45"/>
      <c r="K19" s="44">
        <v>0.6</v>
      </c>
      <c r="L19" s="45"/>
      <c r="M19" s="44">
        <v>0.6</v>
      </c>
      <c r="N19" s="45"/>
      <c r="O19" s="44"/>
      <c r="P19" s="45"/>
      <c r="Q19" s="44"/>
      <c r="R19" s="45"/>
      <c r="S19" s="44"/>
      <c r="T19" s="45"/>
      <c r="U19" s="44">
        <v>0.6</v>
      </c>
      <c r="V19" s="45"/>
      <c r="W19" s="44">
        <v>0.6</v>
      </c>
      <c r="X19" s="45"/>
      <c r="Y19" s="44">
        <v>0.6</v>
      </c>
      <c r="Z19" s="45"/>
      <c r="AA19" s="44">
        <v>0.6</v>
      </c>
      <c r="AB19" s="45"/>
      <c r="AC19" s="44">
        <v>0.6</v>
      </c>
      <c r="AD19" s="45"/>
      <c r="AE19" s="44"/>
      <c r="AF19" s="45"/>
      <c r="AG19" s="44"/>
      <c r="AH19" s="45"/>
      <c r="AI19" s="44"/>
      <c r="AJ19" s="45"/>
      <c r="AK19" s="44">
        <v>0.6</v>
      </c>
      <c r="AL19" s="45"/>
      <c r="AM19" s="44">
        <v>0.6</v>
      </c>
      <c r="AN19" s="45"/>
      <c r="AO19" s="44">
        <v>0.6</v>
      </c>
      <c r="AP19" s="45"/>
      <c r="AQ19" s="44">
        <v>0.6</v>
      </c>
      <c r="AR19" s="45"/>
      <c r="AS19" s="44">
        <v>0.6</v>
      </c>
      <c r="AT19" s="45"/>
      <c r="AU19" s="44">
        <v>0.6</v>
      </c>
      <c r="AV19" s="45"/>
      <c r="AW19" s="44">
        <v>0.6</v>
      </c>
      <c r="AX19" s="45"/>
      <c r="AY19" s="44">
        <v>0.6</v>
      </c>
      <c r="AZ19" s="45"/>
      <c r="BA19" s="44">
        <v>0.6</v>
      </c>
      <c r="BB19" s="45"/>
      <c r="BC19" s="44">
        <v>0.6</v>
      </c>
      <c r="BD19" s="45"/>
      <c r="BE19" s="44"/>
      <c r="BF19" s="45"/>
      <c r="BG19" s="44"/>
      <c r="BH19" s="45"/>
      <c r="BI19" s="44"/>
      <c r="BJ19" s="45"/>
      <c r="BK19" s="44">
        <v>0.6</v>
      </c>
      <c r="BL19" s="45"/>
      <c r="BM19" s="44">
        <v>0.6</v>
      </c>
      <c r="BN19" s="45"/>
      <c r="BO19" s="44">
        <v>0.6</v>
      </c>
      <c r="BP19" s="45"/>
      <c r="BQ19" s="44">
        <v>0.6</v>
      </c>
      <c r="BR19" s="45"/>
      <c r="BS19" s="44">
        <v>0.6</v>
      </c>
      <c r="BT19" s="45"/>
      <c r="BU19" s="44"/>
      <c r="BV19" s="45"/>
      <c r="BW19" s="44"/>
      <c r="BX19" s="45"/>
      <c r="BY19" s="44"/>
      <c r="BZ19" s="45"/>
      <c r="CA19" s="44">
        <v>0.6</v>
      </c>
      <c r="CB19" s="45"/>
      <c r="CC19" s="44">
        <v>0.6</v>
      </c>
      <c r="CD19" s="45"/>
      <c r="CE19" s="44">
        <v>0.6</v>
      </c>
      <c r="CF19" s="45"/>
      <c r="CG19" s="44">
        <v>0.6</v>
      </c>
      <c r="CH19" s="45"/>
      <c r="CI19" s="44">
        <v>0.6</v>
      </c>
      <c r="CJ19" s="45"/>
    </row>
    <row r="20" spans="1:89" ht="30.6" x14ac:dyDescent="0.25">
      <c r="A20" s="82" t="s">
        <v>597</v>
      </c>
      <c r="B20" s="83"/>
      <c r="C20" s="83"/>
      <c r="D20" s="83"/>
      <c r="E20" s="42" t="s">
        <v>591</v>
      </c>
      <c r="F20" s="43" t="s">
        <v>592</v>
      </c>
      <c r="G20" s="42" t="s">
        <v>591</v>
      </c>
      <c r="H20" s="43" t="s">
        <v>592</v>
      </c>
      <c r="I20" s="42" t="s">
        <v>591</v>
      </c>
      <c r="J20" s="43" t="s">
        <v>592</v>
      </c>
      <c r="K20" s="42" t="s">
        <v>591</v>
      </c>
      <c r="L20" s="43" t="s">
        <v>592</v>
      </c>
      <c r="M20" s="42" t="s">
        <v>591</v>
      </c>
      <c r="N20" s="43" t="s">
        <v>592</v>
      </c>
      <c r="O20" s="42" t="s">
        <v>591</v>
      </c>
      <c r="P20" s="43" t="s">
        <v>592</v>
      </c>
      <c r="Q20" s="42" t="s">
        <v>591</v>
      </c>
      <c r="R20" s="43" t="s">
        <v>592</v>
      </c>
      <c r="S20" s="42" t="s">
        <v>591</v>
      </c>
      <c r="T20" s="43" t="s">
        <v>592</v>
      </c>
      <c r="U20" s="42" t="s">
        <v>591</v>
      </c>
      <c r="V20" s="43" t="s">
        <v>592</v>
      </c>
      <c r="W20" s="42" t="s">
        <v>591</v>
      </c>
      <c r="X20" s="43" t="s">
        <v>592</v>
      </c>
      <c r="Y20" s="42" t="s">
        <v>591</v>
      </c>
      <c r="Z20" s="43" t="s">
        <v>592</v>
      </c>
      <c r="AA20" s="42" t="s">
        <v>591</v>
      </c>
      <c r="AB20" s="43" t="s">
        <v>592</v>
      </c>
      <c r="AC20" s="42" t="s">
        <v>591</v>
      </c>
      <c r="AD20" s="43" t="s">
        <v>592</v>
      </c>
      <c r="AE20" s="42" t="s">
        <v>591</v>
      </c>
      <c r="AF20" s="43" t="s">
        <v>592</v>
      </c>
      <c r="AG20" s="42" t="s">
        <v>591</v>
      </c>
      <c r="AH20" s="43" t="s">
        <v>592</v>
      </c>
      <c r="AI20" s="42" t="s">
        <v>591</v>
      </c>
      <c r="AJ20" s="43" t="s">
        <v>592</v>
      </c>
      <c r="AK20" s="42" t="s">
        <v>591</v>
      </c>
      <c r="AL20" s="43" t="s">
        <v>592</v>
      </c>
      <c r="AM20" s="42" t="s">
        <v>591</v>
      </c>
      <c r="AN20" s="43" t="s">
        <v>592</v>
      </c>
      <c r="AO20" s="42" t="s">
        <v>591</v>
      </c>
      <c r="AP20" s="43" t="s">
        <v>592</v>
      </c>
      <c r="AQ20" s="42" t="s">
        <v>591</v>
      </c>
      <c r="AR20" s="43" t="s">
        <v>592</v>
      </c>
      <c r="AS20" s="42" t="s">
        <v>591</v>
      </c>
      <c r="AT20" s="43" t="s">
        <v>592</v>
      </c>
      <c r="AU20" s="42" t="s">
        <v>591</v>
      </c>
      <c r="AV20" s="43" t="s">
        <v>592</v>
      </c>
      <c r="AW20" s="42" t="s">
        <v>591</v>
      </c>
      <c r="AX20" s="43" t="s">
        <v>592</v>
      </c>
      <c r="AY20" s="42" t="s">
        <v>591</v>
      </c>
      <c r="AZ20" s="43" t="s">
        <v>592</v>
      </c>
      <c r="BA20" s="42" t="s">
        <v>591</v>
      </c>
      <c r="BB20" s="43" t="s">
        <v>592</v>
      </c>
      <c r="BC20" s="42" t="s">
        <v>591</v>
      </c>
      <c r="BD20" s="43" t="s">
        <v>592</v>
      </c>
      <c r="BE20" s="42" t="s">
        <v>591</v>
      </c>
      <c r="BF20" s="43" t="s">
        <v>592</v>
      </c>
      <c r="BG20" s="42" t="s">
        <v>591</v>
      </c>
      <c r="BH20" s="43" t="s">
        <v>592</v>
      </c>
      <c r="BI20" s="42" t="s">
        <v>591</v>
      </c>
      <c r="BJ20" s="43" t="s">
        <v>592</v>
      </c>
      <c r="BK20" s="42" t="s">
        <v>591</v>
      </c>
      <c r="BL20" s="43" t="s">
        <v>592</v>
      </c>
      <c r="BM20" s="42" t="s">
        <v>591</v>
      </c>
      <c r="BN20" s="43" t="s">
        <v>592</v>
      </c>
      <c r="BO20" s="42" t="s">
        <v>591</v>
      </c>
      <c r="BP20" s="43" t="s">
        <v>592</v>
      </c>
      <c r="BQ20" s="42" t="s">
        <v>591</v>
      </c>
      <c r="BR20" s="43" t="s">
        <v>592</v>
      </c>
      <c r="BS20" s="42" t="s">
        <v>591</v>
      </c>
      <c r="BT20" s="43" t="s">
        <v>592</v>
      </c>
      <c r="BU20" s="42" t="s">
        <v>591</v>
      </c>
      <c r="BV20" s="43" t="s">
        <v>592</v>
      </c>
      <c r="BW20" s="42" t="s">
        <v>591</v>
      </c>
      <c r="BX20" s="43" t="s">
        <v>592</v>
      </c>
      <c r="BY20" s="42" t="s">
        <v>591</v>
      </c>
      <c r="BZ20" s="43" t="s">
        <v>592</v>
      </c>
      <c r="CA20" s="42" t="s">
        <v>591</v>
      </c>
      <c r="CB20" s="43" t="s">
        <v>592</v>
      </c>
      <c r="CC20" s="42" t="s">
        <v>591</v>
      </c>
      <c r="CD20" s="43" t="s">
        <v>592</v>
      </c>
      <c r="CE20" s="42" t="s">
        <v>591</v>
      </c>
      <c r="CF20" s="43" t="s">
        <v>592</v>
      </c>
      <c r="CG20" s="42" t="s">
        <v>591</v>
      </c>
      <c r="CH20" s="43" t="s">
        <v>592</v>
      </c>
      <c r="CI20" s="42" t="s">
        <v>591</v>
      </c>
      <c r="CJ20" s="43" t="s">
        <v>592</v>
      </c>
    </row>
    <row r="21" spans="1:89" ht="13.2" customHeight="1" thickBot="1" x14ac:dyDescent="0.3">
      <c r="A21" s="84"/>
      <c r="B21" s="85"/>
      <c r="C21" s="85"/>
      <c r="D21" s="85"/>
      <c r="E21" s="44">
        <v>0.6</v>
      </c>
      <c r="F21" s="45"/>
      <c r="G21" s="44">
        <v>0.6</v>
      </c>
      <c r="H21" s="45"/>
      <c r="I21" s="44">
        <v>0.6</v>
      </c>
      <c r="J21" s="45"/>
      <c r="K21" s="44">
        <v>0.6</v>
      </c>
      <c r="L21" s="45"/>
      <c r="M21" s="44">
        <v>0.6</v>
      </c>
      <c r="N21" s="45"/>
      <c r="O21" s="44">
        <v>0.6</v>
      </c>
      <c r="P21" s="45"/>
      <c r="Q21" s="44">
        <v>0.6</v>
      </c>
      <c r="R21" s="45"/>
      <c r="S21" s="44">
        <v>0.6</v>
      </c>
      <c r="T21" s="45"/>
      <c r="U21" s="44">
        <v>0.6</v>
      </c>
      <c r="V21" s="45"/>
      <c r="W21" s="44">
        <v>0.6</v>
      </c>
      <c r="X21" s="45"/>
      <c r="Y21" s="44">
        <v>0.6</v>
      </c>
      <c r="Z21" s="45"/>
      <c r="AA21" s="44">
        <v>0.6</v>
      </c>
      <c r="AB21" s="45"/>
      <c r="AC21" s="44">
        <v>0.6</v>
      </c>
      <c r="AD21" s="45"/>
      <c r="AE21" s="44">
        <v>0.6</v>
      </c>
      <c r="AF21" s="45"/>
      <c r="AG21" s="44">
        <v>0.6</v>
      </c>
      <c r="AH21" s="45"/>
      <c r="AI21" s="44">
        <v>0.6</v>
      </c>
      <c r="AJ21" s="45"/>
      <c r="AK21" s="44">
        <v>0.6</v>
      </c>
      <c r="AL21" s="45"/>
      <c r="AM21" s="44">
        <v>0.6</v>
      </c>
      <c r="AN21" s="45"/>
      <c r="AO21" s="44">
        <v>0.6</v>
      </c>
      <c r="AP21" s="45"/>
      <c r="AQ21" s="44">
        <v>0.6</v>
      </c>
      <c r="AR21" s="45"/>
      <c r="AS21" s="44">
        <v>0.6</v>
      </c>
      <c r="AT21" s="45"/>
      <c r="AU21" s="44">
        <v>0.6</v>
      </c>
      <c r="AV21" s="45"/>
      <c r="AW21" s="44">
        <v>0.6</v>
      </c>
      <c r="AX21" s="45"/>
      <c r="AY21" s="44">
        <v>0.6</v>
      </c>
      <c r="AZ21" s="45"/>
      <c r="BA21" s="44">
        <v>0.6</v>
      </c>
      <c r="BB21" s="45"/>
      <c r="BC21" s="44">
        <v>0.6</v>
      </c>
      <c r="BD21" s="45"/>
      <c r="BE21" s="44">
        <v>0.6</v>
      </c>
      <c r="BF21" s="45"/>
      <c r="BG21" s="44">
        <v>0.6</v>
      </c>
      <c r="BH21" s="45"/>
      <c r="BI21" s="44">
        <v>0.6</v>
      </c>
      <c r="BJ21" s="45"/>
      <c r="BK21" s="44">
        <v>0.6</v>
      </c>
      <c r="BL21" s="45"/>
      <c r="BM21" s="44">
        <v>0.6</v>
      </c>
      <c r="BN21" s="45"/>
      <c r="BO21" s="44">
        <v>0.6</v>
      </c>
      <c r="BP21" s="45"/>
      <c r="BQ21" s="44">
        <v>0.6</v>
      </c>
      <c r="BR21" s="45"/>
      <c r="BS21" s="44">
        <v>0.6</v>
      </c>
      <c r="BT21" s="45"/>
      <c r="BU21" s="44">
        <v>0.6</v>
      </c>
      <c r="BV21" s="45"/>
      <c r="BW21" s="44">
        <v>0.6</v>
      </c>
      <c r="BX21" s="45"/>
      <c r="BY21" s="44">
        <v>0.6</v>
      </c>
      <c r="BZ21" s="45"/>
      <c r="CA21" s="44">
        <v>0.6</v>
      </c>
      <c r="CB21" s="45"/>
      <c r="CC21" s="44">
        <v>0.6</v>
      </c>
      <c r="CD21" s="45"/>
      <c r="CE21" s="44">
        <v>0.6</v>
      </c>
      <c r="CF21" s="45"/>
      <c r="CG21" s="44">
        <v>0.6</v>
      </c>
      <c r="CH21" s="45"/>
      <c r="CI21" s="44">
        <v>0.6</v>
      </c>
      <c r="CJ21" s="45"/>
    </row>
    <row r="22" spans="1:89" ht="38.4" customHeight="1" thickBot="1" x14ac:dyDescent="0.3">
      <c r="B22" s="88" t="s">
        <v>751</v>
      </c>
      <c r="C22" s="39" t="s">
        <v>598</v>
      </c>
      <c r="D22" s="39" t="s">
        <v>599</v>
      </c>
      <c r="E22" s="47">
        <f>E4*(1- E17)*(1-E13)*(1-E11)*(1-E9)*(1-E7)*(1-E21)*(1-E19)*(1-E15)</f>
        <v>0.61440000000000028</v>
      </c>
      <c r="F22" s="48">
        <f>F4*(1- F17)*(1-F13)*(1-F11)*(1-F9)*(1-F7)*(1-F21)*(1-F19)*(1-F15)</f>
        <v>200000</v>
      </c>
      <c r="G22" s="47">
        <f t="shared" ref="G22:BR22" si="0">G4*(1- G17)*(1-G13)*(1-G11)*(1-G9)*(1-G7)*(1-G21)*(1-G19)*(1-G15)</f>
        <v>0.61440000000000028</v>
      </c>
      <c r="H22" s="48">
        <f t="shared" si="0"/>
        <v>19999.999999999996</v>
      </c>
      <c r="I22" s="47">
        <f t="shared" si="0"/>
        <v>0.61440000000000028</v>
      </c>
      <c r="J22" s="48">
        <f t="shared" si="0"/>
        <v>1999.9999999999991</v>
      </c>
      <c r="K22" s="47">
        <f t="shared" si="0"/>
        <v>6.1439999999999993E-3</v>
      </c>
      <c r="L22" s="48">
        <f t="shared" si="0"/>
        <v>200000</v>
      </c>
      <c r="M22" s="47">
        <f t="shared" si="0"/>
        <v>6.1439999999999993E-3</v>
      </c>
      <c r="N22" s="48">
        <f t="shared" si="0"/>
        <v>19999.999999999996</v>
      </c>
      <c r="O22" s="47">
        <f t="shared" si="0"/>
        <v>7.6799999999999985E-3</v>
      </c>
      <c r="P22" s="48">
        <f t="shared" si="0"/>
        <v>200000</v>
      </c>
      <c r="Q22" s="47">
        <f t="shared" si="0"/>
        <v>7.6799999999999985E-3</v>
      </c>
      <c r="R22" s="48">
        <f t="shared" si="0"/>
        <v>19999.999999999996</v>
      </c>
      <c r="S22" s="47">
        <f t="shared" si="0"/>
        <v>7.6799999999999985E-3</v>
      </c>
      <c r="T22" s="48">
        <f t="shared" si="0"/>
        <v>1599.9999999999993</v>
      </c>
      <c r="U22" s="47">
        <f t="shared" si="0"/>
        <v>0.61440000000000028</v>
      </c>
      <c r="V22" s="48">
        <f t="shared" si="0"/>
        <v>200000</v>
      </c>
      <c r="W22" s="47">
        <f t="shared" si="0"/>
        <v>0.61440000000000028</v>
      </c>
      <c r="X22" s="48">
        <f t="shared" si="0"/>
        <v>19999.999999999996</v>
      </c>
      <c r="Y22" s="47">
        <f t="shared" si="0"/>
        <v>0.61440000000000028</v>
      </c>
      <c r="Z22" s="48">
        <f t="shared" si="0"/>
        <v>1999.9999999999991</v>
      </c>
      <c r="AA22" s="47">
        <f t="shared" si="0"/>
        <v>6.1439999999999993E-3</v>
      </c>
      <c r="AB22" s="48">
        <f t="shared" si="0"/>
        <v>200000</v>
      </c>
      <c r="AC22" s="47">
        <f t="shared" si="0"/>
        <v>6.1439999999999993E-3</v>
      </c>
      <c r="AD22" s="48">
        <f t="shared" si="0"/>
        <v>19999.999999999996</v>
      </c>
      <c r="AE22" s="47">
        <f t="shared" si="0"/>
        <v>7.6799999999999985E-3</v>
      </c>
      <c r="AF22" s="48">
        <f t="shared" si="0"/>
        <v>200000</v>
      </c>
      <c r="AG22" s="47">
        <f t="shared" si="0"/>
        <v>7.6799999999999985E-3</v>
      </c>
      <c r="AH22" s="48">
        <f t="shared" si="0"/>
        <v>19999.999999999996</v>
      </c>
      <c r="AI22" s="47">
        <f t="shared" si="0"/>
        <v>7.6799999999999985E-3</v>
      </c>
      <c r="AJ22" s="48">
        <f t="shared" si="0"/>
        <v>1599.9999999999993</v>
      </c>
      <c r="AK22" s="47">
        <f t="shared" si="0"/>
        <v>0.61440000000000028</v>
      </c>
      <c r="AL22" s="48">
        <f t="shared" si="0"/>
        <v>200000</v>
      </c>
      <c r="AM22" s="47">
        <f t="shared" si="0"/>
        <v>0.61440000000000028</v>
      </c>
      <c r="AN22" s="48">
        <f t="shared" si="0"/>
        <v>19999.999999999996</v>
      </c>
      <c r="AO22" s="47">
        <f t="shared" si="0"/>
        <v>0.61440000000000028</v>
      </c>
      <c r="AP22" s="48">
        <f t="shared" si="0"/>
        <v>1999.9999999999991</v>
      </c>
      <c r="AQ22" s="47">
        <f t="shared" si="0"/>
        <v>6.1439999999999993E-3</v>
      </c>
      <c r="AR22" s="48">
        <f t="shared" si="0"/>
        <v>200000</v>
      </c>
      <c r="AS22" s="47">
        <f t="shared" si="0"/>
        <v>6.1439999999999993E-3</v>
      </c>
      <c r="AT22" s="48">
        <f t="shared" si="0"/>
        <v>19999.999999999996</v>
      </c>
      <c r="AU22" s="47">
        <f t="shared" si="0"/>
        <v>0.61440000000000028</v>
      </c>
      <c r="AV22" s="48">
        <f t="shared" si="0"/>
        <v>200000</v>
      </c>
      <c r="AW22" s="47">
        <f t="shared" si="0"/>
        <v>0.61440000000000028</v>
      </c>
      <c r="AX22" s="48">
        <f t="shared" si="0"/>
        <v>19999.999999999996</v>
      </c>
      <c r="AY22" s="47">
        <f t="shared" si="0"/>
        <v>0.61440000000000028</v>
      </c>
      <c r="AZ22" s="48">
        <f t="shared" si="0"/>
        <v>19999.999999999996</v>
      </c>
      <c r="BA22" s="47">
        <f t="shared" si="0"/>
        <v>6.1439999999999993E-3</v>
      </c>
      <c r="BB22" s="48">
        <f t="shared" si="0"/>
        <v>200000</v>
      </c>
      <c r="BC22" s="47">
        <f t="shared" si="0"/>
        <v>6.1439999999999993E-3</v>
      </c>
      <c r="BD22" s="48">
        <f t="shared" si="0"/>
        <v>19999.999999999996</v>
      </c>
      <c r="BE22" s="47">
        <f t="shared" si="0"/>
        <v>0.4</v>
      </c>
      <c r="BF22" s="48">
        <f t="shared" si="0"/>
        <v>49999.999999999985</v>
      </c>
      <c r="BG22" s="47">
        <f t="shared" si="0"/>
        <v>0.4</v>
      </c>
      <c r="BH22" s="48">
        <f t="shared" si="0"/>
        <v>49999.999999999985</v>
      </c>
      <c r="BI22" s="47">
        <f t="shared" si="0"/>
        <v>1.6</v>
      </c>
      <c r="BJ22" s="48">
        <f t="shared" si="0"/>
        <v>24999.999999999993</v>
      </c>
      <c r="BK22" s="47">
        <f t="shared" si="0"/>
        <v>0.61440000000000028</v>
      </c>
      <c r="BL22" s="48">
        <f t="shared" si="0"/>
        <v>200000</v>
      </c>
      <c r="BM22" s="47">
        <f t="shared" si="0"/>
        <v>0.61440000000000028</v>
      </c>
      <c r="BN22" s="48">
        <f t="shared" si="0"/>
        <v>19999.999999999996</v>
      </c>
      <c r="BO22" s="47">
        <f t="shared" si="0"/>
        <v>0.61440000000000028</v>
      </c>
      <c r="BP22" s="48">
        <f t="shared" si="0"/>
        <v>1999.9999999999991</v>
      </c>
      <c r="BQ22" s="47">
        <f t="shared" si="0"/>
        <v>6.1439999999999993E-3</v>
      </c>
      <c r="BR22" s="48">
        <f t="shared" si="0"/>
        <v>200000</v>
      </c>
      <c r="BS22" s="47">
        <f t="shared" ref="BS22:CJ22" si="1">BS4*(1- BS17)*(1-BS13)*(1-BS11)*(1-BS9)*(1-BS7)*(1-BS21)*(1-BS19)*(1-BS15)</f>
        <v>6.1439999999999993E-3</v>
      </c>
      <c r="BT22" s="48">
        <f t="shared" si="1"/>
        <v>19999.999999999996</v>
      </c>
      <c r="BU22" s="47">
        <f t="shared" si="1"/>
        <v>0.4</v>
      </c>
      <c r="BV22" s="48">
        <f t="shared" si="1"/>
        <v>4999.9999999999973</v>
      </c>
      <c r="BW22" s="47">
        <f t="shared" si="1"/>
        <v>0.4</v>
      </c>
      <c r="BX22" s="48">
        <f t="shared" si="1"/>
        <v>4999.9999999999973</v>
      </c>
      <c r="BY22" s="47">
        <f t="shared" si="1"/>
        <v>1.6</v>
      </c>
      <c r="BZ22" s="48">
        <f t="shared" si="1"/>
        <v>2499.9999999999986</v>
      </c>
      <c r="CA22" s="47">
        <f t="shared" si="1"/>
        <v>0.61440000000000028</v>
      </c>
      <c r="CB22" s="48">
        <f t="shared" si="1"/>
        <v>200000</v>
      </c>
      <c r="CC22" s="47">
        <f t="shared" si="1"/>
        <v>0.61440000000000028</v>
      </c>
      <c r="CD22" s="48">
        <f t="shared" si="1"/>
        <v>19999.999999999996</v>
      </c>
      <c r="CE22" s="47">
        <f t="shared" si="1"/>
        <v>0.61440000000000028</v>
      </c>
      <c r="CF22" s="48">
        <f t="shared" si="1"/>
        <v>1999.9999999999991</v>
      </c>
      <c r="CG22" s="47">
        <f t="shared" si="1"/>
        <v>6.1439999999999993E-3</v>
      </c>
      <c r="CH22" s="48">
        <f t="shared" si="1"/>
        <v>200000</v>
      </c>
      <c r="CI22" s="47">
        <f t="shared" si="1"/>
        <v>6.1439999999999993E-3</v>
      </c>
      <c r="CJ22" s="48">
        <f t="shared" si="1"/>
        <v>19999.999999999996</v>
      </c>
      <c r="CK22" s="73" t="s">
        <v>760</v>
      </c>
    </row>
    <row r="23" spans="1:89" ht="36" customHeight="1" thickBot="1" x14ac:dyDescent="0.3">
      <c r="B23" s="89"/>
      <c r="C23" s="92" t="s">
        <v>600</v>
      </c>
      <c r="D23" s="93"/>
      <c r="E23" s="86">
        <f>E22*F22</f>
        <v>122880.00000000006</v>
      </c>
      <c r="F23" s="87"/>
      <c r="G23" s="86">
        <f>G22*H22</f>
        <v>12288.000000000004</v>
      </c>
      <c r="H23" s="87"/>
      <c r="I23" s="86">
        <f>I22*J22</f>
        <v>1228.8</v>
      </c>
      <c r="J23" s="87"/>
      <c r="K23" s="86">
        <f t="shared" ref="K23" si="2">K22*L22</f>
        <v>1228.8</v>
      </c>
      <c r="L23" s="87"/>
      <c r="M23" s="86">
        <f t="shared" ref="M23" si="3">M22*N22</f>
        <v>122.87999999999997</v>
      </c>
      <c r="N23" s="87"/>
      <c r="O23" s="86">
        <f t="shared" ref="O23" si="4">O22*P22</f>
        <v>1535.9999999999998</v>
      </c>
      <c r="P23" s="87"/>
      <c r="Q23" s="86">
        <f t="shared" ref="Q23" si="5">Q22*R22</f>
        <v>153.59999999999994</v>
      </c>
      <c r="R23" s="87"/>
      <c r="S23" s="86">
        <f t="shared" ref="S23" si="6">S22*T22</f>
        <v>12.287999999999993</v>
      </c>
      <c r="T23" s="87"/>
      <c r="U23" s="86">
        <f t="shared" ref="U23" si="7">U22*V22</f>
        <v>122880.00000000006</v>
      </c>
      <c r="V23" s="87"/>
      <c r="W23" s="86">
        <f t="shared" ref="W23" si="8">W22*X22</f>
        <v>12288.000000000004</v>
      </c>
      <c r="X23" s="87"/>
      <c r="Y23" s="86">
        <f t="shared" ref="Y23" si="9">Y22*Z22</f>
        <v>1228.8</v>
      </c>
      <c r="Z23" s="87"/>
      <c r="AA23" s="86">
        <f t="shared" ref="AA23" si="10">AA22*AB22</f>
        <v>1228.8</v>
      </c>
      <c r="AB23" s="87"/>
      <c r="AC23" s="86">
        <f t="shared" ref="AC23" si="11">AC22*AD22</f>
        <v>122.87999999999997</v>
      </c>
      <c r="AD23" s="87"/>
      <c r="AE23" s="86">
        <f t="shared" ref="AE23" si="12">AE22*AF22</f>
        <v>1535.9999999999998</v>
      </c>
      <c r="AF23" s="87"/>
      <c r="AG23" s="86">
        <f t="shared" ref="AG23" si="13">AG22*AH22</f>
        <v>153.59999999999994</v>
      </c>
      <c r="AH23" s="87"/>
      <c r="AI23" s="86">
        <f t="shared" ref="AI23" si="14">AI22*AJ22</f>
        <v>12.287999999999993</v>
      </c>
      <c r="AJ23" s="87"/>
      <c r="AK23" s="86">
        <f t="shared" ref="AK23" si="15">AK22*AL22</f>
        <v>122880.00000000006</v>
      </c>
      <c r="AL23" s="87"/>
      <c r="AM23" s="86">
        <f t="shared" ref="AM23" si="16">AM22*AN22</f>
        <v>12288.000000000004</v>
      </c>
      <c r="AN23" s="87"/>
      <c r="AO23" s="86">
        <f t="shared" ref="AO23" si="17">AO22*AP22</f>
        <v>1228.8</v>
      </c>
      <c r="AP23" s="87"/>
      <c r="AQ23" s="86">
        <f t="shared" ref="AQ23" si="18">AQ22*AR22</f>
        <v>1228.8</v>
      </c>
      <c r="AR23" s="87"/>
      <c r="AS23" s="86">
        <f t="shared" ref="AS23" si="19">AS22*AT22</f>
        <v>122.87999999999997</v>
      </c>
      <c r="AT23" s="87"/>
      <c r="AU23" s="86">
        <f t="shared" ref="AU23" si="20">AU22*AV22</f>
        <v>122880.00000000006</v>
      </c>
      <c r="AV23" s="87"/>
      <c r="AW23" s="86">
        <f t="shared" ref="AW23" si="21">AW22*AX22</f>
        <v>12288.000000000004</v>
      </c>
      <c r="AX23" s="87"/>
      <c r="AY23" s="86">
        <f t="shared" ref="AY23" si="22">AY22*AZ22</f>
        <v>12288.000000000004</v>
      </c>
      <c r="AZ23" s="87"/>
      <c r="BA23" s="86">
        <f t="shared" ref="BA23" si="23">BA22*BB22</f>
        <v>1228.8</v>
      </c>
      <c r="BB23" s="87"/>
      <c r="BC23" s="86">
        <f t="shared" ref="BC23" si="24">BC22*BD22</f>
        <v>122.87999999999997</v>
      </c>
      <c r="BD23" s="87"/>
      <c r="BE23" s="86">
        <f t="shared" ref="BE23" si="25">BE22*BF22</f>
        <v>19999.999999999996</v>
      </c>
      <c r="BF23" s="87"/>
      <c r="BG23" s="86">
        <f t="shared" ref="BG23" si="26">BG22*BH22</f>
        <v>19999.999999999996</v>
      </c>
      <c r="BH23" s="87"/>
      <c r="BI23" s="86">
        <f t="shared" ref="BI23" si="27">BI22*BJ22</f>
        <v>39999.999999999993</v>
      </c>
      <c r="BJ23" s="87"/>
      <c r="BK23" s="86">
        <f t="shared" ref="BK23" si="28">BK22*BL22</f>
        <v>122880.00000000006</v>
      </c>
      <c r="BL23" s="87"/>
      <c r="BM23" s="86">
        <f t="shared" ref="BM23" si="29">BM22*BN22</f>
        <v>12288.000000000004</v>
      </c>
      <c r="BN23" s="87"/>
      <c r="BO23" s="86">
        <f t="shared" ref="BO23" si="30">BO22*BP22</f>
        <v>1228.8</v>
      </c>
      <c r="BP23" s="87"/>
      <c r="BQ23" s="86">
        <f t="shared" ref="BQ23" si="31">BQ22*BR22</f>
        <v>1228.8</v>
      </c>
      <c r="BR23" s="87"/>
      <c r="BS23" s="86">
        <f t="shared" ref="BS23" si="32">BS22*BT22</f>
        <v>122.87999999999997</v>
      </c>
      <c r="BT23" s="87"/>
      <c r="BU23" s="86">
        <f t="shared" ref="BU23" si="33">BU22*BV22</f>
        <v>1999.9999999999991</v>
      </c>
      <c r="BV23" s="87"/>
      <c r="BW23" s="86">
        <f t="shared" ref="BW23" si="34">BW22*BX22</f>
        <v>1999.9999999999991</v>
      </c>
      <c r="BX23" s="87"/>
      <c r="BY23" s="86">
        <f t="shared" ref="BY23" si="35">BY22*BZ22</f>
        <v>3999.9999999999982</v>
      </c>
      <c r="BZ23" s="87"/>
      <c r="CA23" s="86">
        <f t="shared" ref="CA23" si="36">CA22*CB22</f>
        <v>122880.00000000006</v>
      </c>
      <c r="CB23" s="87"/>
      <c r="CC23" s="86">
        <f t="shared" ref="CC23" si="37">CC22*CD22</f>
        <v>12288.000000000004</v>
      </c>
      <c r="CD23" s="87"/>
      <c r="CE23" s="86">
        <f t="shared" ref="CE23" si="38">CE22*CF22</f>
        <v>1228.8</v>
      </c>
      <c r="CF23" s="87"/>
      <c r="CG23" s="86">
        <f t="shared" ref="CG23" si="39">CG22*CH22</f>
        <v>1228.8</v>
      </c>
      <c r="CH23" s="87"/>
      <c r="CI23" s="86">
        <f t="shared" ref="CI23" si="40">CI22*CJ22</f>
        <v>122.87999999999997</v>
      </c>
      <c r="CJ23" s="87"/>
      <c r="CK23" s="68">
        <f>SUM(E23:CJ23)</f>
        <v>928953.85600000073</v>
      </c>
    </row>
    <row r="24" spans="1:89" ht="7.8" customHeight="1" thickBot="1" x14ac:dyDescent="0.3">
      <c r="C24" s="37"/>
      <c r="D24" s="37"/>
    </row>
    <row r="25" spans="1:89" ht="37.799999999999997" customHeight="1" thickBot="1" x14ac:dyDescent="0.3">
      <c r="B25" s="90" t="s">
        <v>750</v>
      </c>
      <c r="C25" s="39" t="s">
        <v>598</v>
      </c>
      <c r="D25" s="39" t="s">
        <v>599</v>
      </c>
      <c r="E25" s="47">
        <v>1.8431999999999999</v>
      </c>
      <c r="F25" s="48">
        <v>300000</v>
      </c>
      <c r="G25" s="47">
        <v>1.8431999999999999</v>
      </c>
      <c r="H25" s="48">
        <v>29999.999999999993</v>
      </c>
      <c r="I25" s="47">
        <v>1.8431999999999999</v>
      </c>
      <c r="J25" s="48">
        <v>29999.999999999993</v>
      </c>
      <c r="K25" s="47">
        <v>1.4745600000000001</v>
      </c>
      <c r="L25" s="48">
        <v>300000</v>
      </c>
      <c r="M25" s="47">
        <v>1.4745600000000001</v>
      </c>
      <c r="N25" s="48">
        <v>29999.999999999993</v>
      </c>
      <c r="O25" s="47">
        <v>1.8431999999999999</v>
      </c>
      <c r="P25" s="48">
        <v>300000</v>
      </c>
      <c r="Q25" s="47">
        <v>1.8431999999999999</v>
      </c>
      <c r="R25" s="48">
        <v>29999.999999999993</v>
      </c>
      <c r="S25" s="47">
        <v>1.8431999999999999</v>
      </c>
      <c r="T25" s="48">
        <v>23999.999999999996</v>
      </c>
      <c r="U25" s="47">
        <v>1.8431999999999999</v>
      </c>
      <c r="V25" s="48">
        <v>300000</v>
      </c>
      <c r="W25" s="47">
        <v>1.8431999999999999</v>
      </c>
      <c r="X25" s="48">
        <v>29999.999999999993</v>
      </c>
      <c r="Y25" s="47">
        <v>1.8431999999999999</v>
      </c>
      <c r="Z25" s="48">
        <v>29999.999999999993</v>
      </c>
      <c r="AA25" s="47">
        <v>1.4745600000000001</v>
      </c>
      <c r="AB25" s="48">
        <v>300000</v>
      </c>
      <c r="AC25" s="47">
        <v>1.4745600000000001</v>
      </c>
      <c r="AD25" s="48">
        <v>29999.999999999993</v>
      </c>
      <c r="AE25" s="47">
        <v>1.8431999999999999</v>
      </c>
      <c r="AF25" s="48">
        <v>300000</v>
      </c>
      <c r="AG25" s="47">
        <v>1.8431999999999999</v>
      </c>
      <c r="AH25" s="48">
        <v>29999.999999999993</v>
      </c>
      <c r="AI25" s="47">
        <v>1.8431999999999999</v>
      </c>
      <c r="AJ25" s="48">
        <v>23999.999999999996</v>
      </c>
      <c r="AK25" s="47">
        <v>1.8431999999999999</v>
      </c>
      <c r="AL25" s="48">
        <v>300000</v>
      </c>
      <c r="AM25" s="47">
        <v>1.8431999999999999</v>
      </c>
      <c r="AN25" s="48">
        <v>29999.999999999993</v>
      </c>
      <c r="AO25" s="47">
        <v>1.8431999999999999</v>
      </c>
      <c r="AP25" s="48">
        <v>29999.999999999993</v>
      </c>
      <c r="AQ25" s="47">
        <v>1.4745600000000001</v>
      </c>
      <c r="AR25" s="48">
        <v>300000</v>
      </c>
      <c r="AS25" s="47">
        <v>1.4745600000000001</v>
      </c>
      <c r="AT25" s="48">
        <v>29999.999999999993</v>
      </c>
      <c r="AU25" s="47">
        <v>1.8431999999999999</v>
      </c>
      <c r="AV25" s="48">
        <v>300000</v>
      </c>
      <c r="AW25" s="47">
        <v>1.8431999999999999</v>
      </c>
      <c r="AX25" s="48">
        <v>29999.999999999993</v>
      </c>
      <c r="AY25" s="47">
        <v>1.8431999999999999</v>
      </c>
      <c r="AZ25" s="48">
        <v>300000</v>
      </c>
      <c r="BA25" s="47">
        <v>1.4745600000000001</v>
      </c>
      <c r="BB25" s="48">
        <v>300000</v>
      </c>
      <c r="BC25" s="47">
        <v>1.4745600000000001</v>
      </c>
      <c r="BD25" s="48">
        <v>29999.999999999993</v>
      </c>
      <c r="BE25" s="47">
        <v>0.8</v>
      </c>
      <c r="BF25" s="48">
        <v>500000</v>
      </c>
      <c r="BG25" s="47">
        <v>0.8</v>
      </c>
      <c r="BH25" s="48">
        <v>500000</v>
      </c>
      <c r="BI25" s="47">
        <v>3.2</v>
      </c>
      <c r="BJ25" s="48">
        <v>250000</v>
      </c>
      <c r="BK25" s="47">
        <v>1.8431999999999999</v>
      </c>
      <c r="BL25" s="48">
        <v>300000</v>
      </c>
      <c r="BM25" s="47">
        <v>1.8431999999999999</v>
      </c>
      <c r="BN25" s="48">
        <v>29999.999999999993</v>
      </c>
      <c r="BO25" s="47">
        <v>1.8431999999999999</v>
      </c>
      <c r="BP25" s="48">
        <v>29999.999999999993</v>
      </c>
      <c r="BQ25" s="47">
        <v>1.4745600000000001</v>
      </c>
      <c r="BR25" s="48">
        <v>300000</v>
      </c>
      <c r="BS25" s="47">
        <v>1.4745600000000001</v>
      </c>
      <c r="BT25" s="48">
        <v>29999.999999999993</v>
      </c>
      <c r="BU25" s="47">
        <v>0.8</v>
      </c>
      <c r="BV25" s="48">
        <v>49999.999999999985</v>
      </c>
      <c r="BW25" s="47">
        <v>0.8</v>
      </c>
      <c r="BX25" s="48">
        <v>49999.999999999985</v>
      </c>
      <c r="BY25" s="47">
        <v>3.2</v>
      </c>
      <c r="BZ25" s="48">
        <v>24999.999999999993</v>
      </c>
      <c r="CA25" s="47">
        <v>1.8431999999999999</v>
      </c>
      <c r="CB25" s="48">
        <v>300000</v>
      </c>
      <c r="CC25" s="47">
        <v>1.8431999999999999</v>
      </c>
      <c r="CD25" s="48">
        <v>29999.999999999993</v>
      </c>
      <c r="CE25" s="47">
        <v>1.8431999999999999</v>
      </c>
      <c r="CF25" s="48">
        <v>29999.999999999993</v>
      </c>
      <c r="CG25" s="47">
        <v>1.4745600000000001</v>
      </c>
      <c r="CH25" s="48">
        <v>300000</v>
      </c>
      <c r="CI25" s="47">
        <v>1.4745600000000001</v>
      </c>
      <c r="CJ25" s="48">
        <v>29999.999999999993</v>
      </c>
      <c r="CK25" s="72" t="s">
        <v>759</v>
      </c>
    </row>
    <row r="26" spans="1:89" ht="36" customHeight="1" thickBot="1" x14ac:dyDescent="0.3">
      <c r="B26" s="91"/>
      <c r="C26" s="92" t="s">
        <v>600</v>
      </c>
      <c r="D26" s="93"/>
      <c r="E26" s="86">
        <f>E25*F25</f>
        <v>552960</v>
      </c>
      <c r="F26" s="87"/>
      <c r="G26" s="86">
        <f>G25*H25</f>
        <v>55295.999999999985</v>
      </c>
      <c r="H26" s="87"/>
      <c r="I26" s="86">
        <f>I25*J25</f>
        <v>55295.999999999985</v>
      </c>
      <c r="J26" s="87"/>
      <c r="K26" s="86">
        <f>K25*L25</f>
        <v>442368</v>
      </c>
      <c r="L26" s="87"/>
      <c r="M26" s="86">
        <f t="shared" ref="M26" si="41">M25*N25</f>
        <v>44236.799999999996</v>
      </c>
      <c r="N26" s="87"/>
      <c r="O26" s="86">
        <f t="shared" ref="O26" si="42">O25*P25</f>
        <v>552960</v>
      </c>
      <c r="P26" s="87"/>
      <c r="Q26" s="86">
        <f t="shared" ref="Q26" si="43">Q25*R25</f>
        <v>55295.999999999985</v>
      </c>
      <c r="R26" s="87"/>
      <c r="S26" s="86">
        <f t="shared" ref="S26" si="44">S25*T25</f>
        <v>44236.799999999996</v>
      </c>
      <c r="T26" s="87"/>
      <c r="U26" s="86">
        <f t="shared" ref="U26" si="45">U25*V25</f>
        <v>552960</v>
      </c>
      <c r="V26" s="87"/>
      <c r="W26" s="86">
        <f t="shared" ref="W26" si="46">W25*X25</f>
        <v>55295.999999999985</v>
      </c>
      <c r="X26" s="87"/>
      <c r="Y26" s="86">
        <f t="shared" ref="Y26" si="47">Y25*Z25</f>
        <v>55295.999999999985</v>
      </c>
      <c r="Z26" s="87"/>
      <c r="AA26" s="86">
        <f t="shared" ref="AA26" si="48">AA25*AB25</f>
        <v>442368</v>
      </c>
      <c r="AB26" s="87"/>
      <c r="AC26" s="86">
        <f t="shared" ref="AC26" si="49">AC25*AD25</f>
        <v>44236.799999999996</v>
      </c>
      <c r="AD26" s="87"/>
      <c r="AE26" s="86">
        <f t="shared" ref="AE26" si="50">AE25*AF25</f>
        <v>552960</v>
      </c>
      <c r="AF26" s="87"/>
      <c r="AG26" s="86">
        <f t="shared" ref="AG26" si="51">AG25*AH25</f>
        <v>55295.999999999985</v>
      </c>
      <c r="AH26" s="87"/>
      <c r="AI26" s="86">
        <f t="shared" ref="AI26" si="52">AI25*AJ25</f>
        <v>44236.799999999996</v>
      </c>
      <c r="AJ26" s="87"/>
      <c r="AK26" s="86">
        <f t="shared" ref="AK26" si="53">AK25*AL25</f>
        <v>552960</v>
      </c>
      <c r="AL26" s="87"/>
      <c r="AM26" s="86">
        <f t="shared" ref="AM26" si="54">AM25*AN25</f>
        <v>55295.999999999985</v>
      </c>
      <c r="AN26" s="87"/>
      <c r="AO26" s="86">
        <f t="shared" ref="AO26" si="55">AO25*AP25</f>
        <v>55295.999999999985</v>
      </c>
      <c r="AP26" s="87"/>
      <c r="AQ26" s="86">
        <f t="shared" ref="AQ26" si="56">AQ25*AR25</f>
        <v>442368</v>
      </c>
      <c r="AR26" s="87"/>
      <c r="AS26" s="86">
        <f t="shared" ref="AS26" si="57">AS25*AT25</f>
        <v>44236.799999999996</v>
      </c>
      <c r="AT26" s="87"/>
      <c r="AU26" s="86">
        <f t="shared" ref="AU26" si="58">AU25*AV25</f>
        <v>552960</v>
      </c>
      <c r="AV26" s="87"/>
      <c r="AW26" s="86">
        <f t="shared" ref="AW26" si="59">AW25*AX25</f>
        <v>55295.999999999985</v>
      </c>
      <c r="AX26" s="87"/>
      <c r="AY26" s="86">
        <f t="shared" ref="AY26" si="60">AY25*AZ25</f>
        <v>552960</v>
      </c>
      <c r="AZ26" s="87"/>
      <c r="BA26" s="86">
        <f t="shared" ref="BA26" si="61">BA25*BB25</f>
        <v>442368</v>
      </c>
      <c r="BB26" s="87"/>
      <c r="BC26" s="86">
        <f t="shared" ref="BC26" si="62">BC25*BD25</f>
        <v>44236.799999999996</v>
      </c>
      <c r="BD26" s="87"/>
      <c r="BE26" s="86">
        <f t="shared" ref="BE26" si="63">BE25*BF25</f>
        <v>400000</v>
      </c>
      <c r="BF26" s="87"/>
      <c r="BG26" s="86">
        <f t="shared" ref="BG26" si="64">BG25*BH25</f>
        <v>400000</v>
      </c>
      <c r="BH26" s="87"/>
      <c r="BI26" s="86">
        <f t="shared" ref="BI26" si="65">BI25*BJ25</f>
        <v>800000</v>
      </c>
      <c r="BJ26" s="87"/>
      <c r="BK26" s="86">
        <f t="shared" ref="BK26" si="66">BK25*BL25</f>
        <v>552960</v>
      </c>
      <c r="BL26" s="87"/>
      <c r="BM26" s="86">
        <f t="shared" ref="BM26" si="67">BM25*BN25</f>
        <v>55295.999999999985</v>
      </c>
      <c r="BN26" s="87"/>
      <c r="BO26" s="86">
        <f t="shared" ref="BO26" si="68">BO25*BP25</f>
        <v>55295.999999999985</v>
      </c>
      <c r="BP26" s="87"/>
      <c r="BQ26" s="86">
        <f t="shared" ref="BQ26" si="69">BQ25*BR25</f>
        <v>442368</v>
      </c>
      <c r="BR26" s="87"/>
      <c r="BS26" s="86">
        <f t="shared" ref="BS26" si="70">BS25*BT25</f>
        <v>44236.799999999996</v>
      </c>
      <c r="BT26" s="87"/>
      <c r="BU26" s="86">
        <f t="shared" ref="BU26" si="71">BU25*BV25</f>
        <v>39999.999999999993</v>
      </c>
      <c r="BV26" s="87"/>
      <c r="BW26" s="86">
        <f t="shared" ref="BW26" si="72">BW25*BX25</f>
        <v>39999.999999999993</v>
      </c>
      <c r="BX26" s="87"/>
      <c r="BY26" s="86">
        <f t="shared" ref="BY26" si="73">BY25*BZ25</f>
        <v>79999.999999999985</v>
      </c>
      <c r="BZ26" s="87"/>
      <c r="CA26" s="86">
        <f t="shared" ref="CA26" si="74">CA25*CB25</f>
        <v>552960</v>
      </c>
      <c r="CB26" s="87"/>
      <c r="CC26" s="86">
        <f t="shared" ref="CC26" si="75">CC25*CD25</f>
        <v>55295.999999999985</v>
      </c>
      <c r="CD26" s="87"/>
      <c r="CE26" s="86">
        <f t="shared" ref="CE26" si="76">CE25*CF25</f>
        <v>55295.999999999985</v>
      </c>
      <c r="CF26" s="87"/>
      <c r="CG26" s="86">
        <f t="shared" ref="CG26" si="77">CG25*CH25</f>
        <v>442368</v>
      </c>
      <c r="CH26" s="87"/>
      <c r="CI26" s="86">
        <f t="shared" ref="CI26" si="78">CI25*CJ25</f>
        <v>44236.799999999996</v>
      </c>
      <c r="CJ26" s="87"/>
      <c r="CK26" s="69">
        <f>SUM(E26:CJ26)</f>
        <v>10463590.4</v>
      </c>
    </row>
  </sheetData>
  <mergeCells count="205">
    <mergeCell ref="A1:B3"/>
    <mergeCell ref="C1:D2"/>
    <mergeCell ref="E1:J2"/>
    <mergeCell ref="K1:N2"/>
    <mergeCell ref="O1:T2"/>
    <mergeCell ref="U1:Z2"/>
    <mergeCell ref="O3:P3"/>
    <mergeCell ref="Q3:R3"/>
    <mergeCell ref="S3:T3"/>
    <mergeCell ref="U3:V3"/>
    <mergeCell ref="BW1:BX2"/>
    <mergeCell ref="BY1:BZ2"/>
    <mergeCell ref="CA1:CF2"/>
    <mergeCell ref="CG1:CJ2"/>
    <mergeCell ref="C3:D3"/>
    <mergeCell ref="E3:F3"/>
    <mergeCell ref="G3:H3"/>
    <mergeCell ref="I3:J3"/>
    <mergeCell ref="K3:L3"/>
    <mergeCell ref="M3:N3"/>
    <mergeCell ref="BE1:BF2"/>
    <mergeCell ref="BG1:BH2"/>
    <mergeCell ref="BI1:BJ2"/>
    <mergeCell ref="BK1:BP2"/>
    <mergeCell ref="BQ1:BT2"/>
    <mergeCell ref="BU1:BV2"/>
    <mergeCell ref="AA1:AD2"/>
    <mergeCell ref="AE1:AJ2"/>
    <mergeCell ref="AK1:AP2"/>
    <mergeCell ref="AQ1:AT2"/>
    <mergeCell ref="AU1:AZ2"/>
    <mergeCell ref="BA1:BD2"/>
    <mergeCell ref="A4:A5"/>
    <mergeCell ref="C5:D5"/>
    <mergeCell ref="E5:F5"/>
    <mergeCell ref="G5:H5"/>
    <mergeCell ref="I5:J5"/>
    <mergeCell ref="K5:L5"/>
    <mergeCell ref="M5:N5"/>
    <mergeCell ref="BS3:BT3"/>
    <mergeCell ref="BU3:BV3"/>
    <mergeCell ref="BG3:BH3"/>
    <mergeCell ref="BI3:BJ3"/>
    <mergeCell ref="BK3:BL3"/>
    <mergeCell ref="BM3:BN3"/>
    <mergeCell ref="BO3:BP3"/>
    <mergeCell ref="BQ3:BR3"/>
    <mergeCell ref="AU3:AV3"/>
    <mergeCell ref="AW3:AX3"/>
    <mergeCell ref="AY3:AZ3"/>
    <mergeCell ref="BA3:BB3"/>
    <mergeCell ref="BC3:BD3"/>
    <mergeCell ref="BE3:BF3"/>
    <mergeCell ref="AI3:AJ3"/>
    <mergeCell ref="AK3:AL3"/>
    <mergeCell ref="AM3:AN3"/>
    <mergeCell ref="O5:P5"/>
    <mergeCell ref="Q5:R5"/>
    <mergeCell ref="S5:T5"/>
    <mergeCell ref="U5:V5"/>
    <mergeCell ref="W5:X5"/>
    <mergeCell ref="Y5:Z5"/>
    <mergeCell ref="CE3:CF3"/>
    <mergeCell ref="CG3:CH3"/>
    <mergeCell ref="CI3:CJ3"/>
    <mergeCell ref="BW3:BX3"/>
    <mergeCell ref="BY3:BZ3"/>
    <mergeCell ref="CA3:CB3"/>
    <mergeCell ref="CC3:CD3"/>
    <mergeCell ref="AO3:AP3"/>
    <mergeCell ref="AQ3:AR3"/>
    <mergeCell ref="AS3:AT3"/>
    <mergeCell ref="W3:X3"/>
    <mergeCell ref="Y3:Z3"/>
    <mergeCell ref="AA3:AB3"/>
    <mergeCell ref="AC3:AD3"/>
    <mergeCell ref="AE3:AF3"/>
    <mergeCell ref="AG3:AH3"/>
    <mergeCell ref="AM5:AN5"/>
    <mergeCell ref="AO5:AP5"/>
    <mergeCell ref="AQ5:AR5"/>
    <mergeCell ref="AS5:AT5"/>
    <mergeCell ref="AU5:AV5"/>
    <mergeCell ref="AW5:AX5"/>
    <mergeCell ref="AA5:AB5"/>
    <mergeCell ref="AC5:AD5"/>
    <mergeCell ref="AE5:AF5"/>
    <mergeCell ref="AG5:AH5"/>
    <mergeCell ref="AI5:AJ5"/>
    <mergeCell ref="AK5:AL5"/>
    <mergeCell ref="CI5:CJ5"/>
    <mergeCell ref="A6:D7"/>
    <mergeCell ref="A8:D9"/>
    <mergeCell ref="A10:D11"/>
    <mergeCell ref="A12:D13"/>
    <mergeCell ref="A16:D17"/>
    <mergeCell ref="BW5:BX5"/>
    <mergeCell ref="BY5:BZ5"/>
    <mergeCell ref="CA5:CB5"/>
    <mergeCell ref="CC5:CD5"/>
    <mergeCell ref="CE5:CF5"/>
    <mergeCell ref="CG5:CH5"/>
    <mergeCell ref="BK5:BL5"/>
    <mergeCell ref="BM5:BN5"/>
    <mergeCell ref="BO5:BP5"/>
    <mergeCell ref="BQ5:BR5"/>
    <mergeCell ref="BS5:BT5"/>
    <mergeCell ref="BU5:BV5"/>
    <mergeCell ref="AY5:AZ5"/>
    <mergeCell ref="BA5:BB5"/>
    <mergeCell ref="BC5:BD5"/>
    <mergeCell ref="BE5:BF5"/>
    <mergeCell ref="BG5:BH5"/>
    <mergeCell ref="BI5:BJ5"/>
    <mergeCell ref="K23:L23"/>
    <mergeCell ref="M23:N23"/>
    <mergeCell ref="O23:P23"/>
    <mergeCell ref="Q23:R23"/>
    <mergeCell ref="S23:T23"/>
    <mergeCell ref="U23:V23"/>
    <mergeCell ref="A18:D19"/>
    <mergeCell ref="A20:D21"/>
    <mergeCell ref="C23:D23"/>
    <mergeCell ref="E23:F23"/>
    <mergeCell ref="G23:H23"/>
    <mergeCell ref="I23:J23"/>
    <mergeCell ref="AI23:AJ23"/>
    <mergeCell ref="AK23:AL23"/>
    <mergeCell ref="AM23:AN23"/>
    <mergeCell ref="AO23:AP23"/>
    <mergeCell ref="AQ23:AR23"/>
    <mergeCell ref="AS23:AT23"/>
    <mergeCell ref="W23:X23"/>
    <mergeCell ref="Y23:Z23"/>
    <mergeCell ref="AA23:AB23"/>
    <mergeCell ref="AC23:AD23"/>
    <mergeCell ref="AE23:AF23"/>
    <mergeCell ref="AG23:AH23"/>
    <mergeCell ref="BG23:BH23"/>
    <mergeCell ref="BI23:BJ23"/>
    <mergeCell ref="BK23:BL23"/>
    <mergeCell ref="BM23:BN23"/>
    <mergeCell ref="BO23:BP23"/>
    <mergeCell ref="BQ23:BR23"/>
    <mergeCell ref="AU23:AV23"/>
    <mergeCell ref="AW23:AX23"/>
    <mergeCell ref="AY23:AZ23"/>
    <mergeCell ref="BA23:BB23"/>
    <mergeCell ref="BC23:BD23"/>
    <mergeCell ref="BE23:BF23"/>
    <mergeCell ref="CE23:CF23"/>
    <mergeCell ref="CG23:CH23"/>
    <mergeCell ref="CI23:CJ23"/>
    <mergeCell ref="BS23:BT23"/>
    <mergeCell ref="BU23:BV23"/>
    <mergeCell ref="BW23:BX23"/>
    <mergeCell ref="BY23:BZ23"/>
    <mergeCell ref="CA23:CB23"/>
    <mergeCell ref="CC23:CD23"/>
    <mergeCell ref="C26:D26"/>
    <mergeCell ref="E26:F26"/>
    <mergeCell ref="G26:H26"/>
    <mergeCell ref="I26:J26"/>
    <mergeCell ref="K26:L26"/>
    <mergeCell ref="M26:N26"/>
    <mergeCell ref="O26:P26"/>
    <mergeCell ref="Q26:R26"/>
    <mergeCell ref="S26:T26"/>
    <mergeCell ref="AW26:AX26"/>
    <mergeCell ref="AY26:AZ26"/>
    <mergeCell ref="BA26:BB26"/>
    <mergeCell ref="BC26:BD26"/>
    <mergeCell ref="U26:V26"/>
    <mergeCell ref="W26:X26"/>
    <mergeCell ref="Y26:Z26"/>
    <mergeCell ref="AA26:AB26"/>
    <mergeCell ref="AC26:AD26"/>
    <mergeCell ref="AE26:AF26"/>
    <mergeCell ref="AG26:AH26"/>
    <mergeCell ref="AI26:AJ26"/>
    <mergeCell ref="AK26:AL26"/>
    <mergeCell ref="A14:D15"/>
    <mergeCell ref="BW26:BX26"/>
    <mergeCell ref="BY26:BZ26"/>
    <mergeCell ref="CA26:CB26"/>
    <mergeCell ref="CC26:CD26"/>
    <mergeCell ref="CE26:CF26"/>
    <mergeCell ref="CG26:CH26"/>
    <mergeCell ref="CI26:CJ26"/>
    <mergeCell ref="B22:B23"/>
    <mergeCell ref="B25:B26"/>
    <mergeCell ref="BE26:BF26"/>
    <mergeCell ref="BG26:BH26"/>
    <mergeCell ref="BI26:BJ26"/>
    <mergeCell ref="BK26:BL26"/>
    <mergeCell ref="BM26:BN26"/>
    <mergeCell ref="BO26:BP26"/>
    <mergeCell ref="BQ26:BR26"/>
    <mergeCell ref="BS26:BT26"/>
    <mergeCell ref="BU26:BV26"/>
    <mergeCell ref="AM26:AN26"/>
    <mergeCell ref="AO26:AP26"/>
    <mergeCell ref="AQ26:AR26"/>
    <mergeCell ref="AS26:AT26"/>
    <mergeCell ref="AU26:AV26"/>
  </mergeCells>
  <conditionalFormatting sqref="S5:T5 AI5:AJ5 BE5:BJ5 BU5:BZ5">
    <cfRule type="cellIs" dxfId="218" priority="236" operator="greaterThanOrEqual">
      <formula>500000</formula>
    </cfRule>
    <cfRule type="cellIs" dxfId="217" priority="237" operator="greaterThanOrEqual">
      <formula>125000</formula>
    </cfRule>
    <cfRule type="cellIs" dxfId="216" priority="238" operator="greaterThanOrEqual">
      <formula>30000</formula>
    </cfRule>
    <cfRule type="cellIs" dxfId="215" priority="239" operator="greaterThanOrEqual">
      <formula>6250</formula>
    </cfRule>
    <cfRule type="cellIs" dxfId="214" priority="240" operator="lessThan">
      <formula>6250</formula>
    </cfRule>
  </conditionalFormatting>
  <conditionalFormatting sqref="E5:F5">
    <cfRule type="cellIs" dxfId="213" priority="231" operator="greaterThanOrEqual">
      <formula>500000</formula>
    </cfRule>
    <cfRule type="cellIs" dxfId="212" priority="232" operator="greaterThanOrEqual">
      <formula>125000</formula>
    </cfRule>
    <cfRule type="cellIs" dxfId="211" priority="233" operator="greaterThanOrEqual">
      <formula>30000</formula>
    </cfRule>
    <cfRule type="cellIs" dxfId="210" priority="234" operator="greaterThanOrEqual">
      <formula>6250</formula>
    </cfRule>
    <cfRule type="cellIs" dxfId="209" priority="235" operator="lessThan">
      <formula>6250</formula>
    </cfRule>
  </conditionalFormatting>
  <conditionalFormatting sqref="BK5:BL5">
    <cfRule type="cellIs" dxfId="208" priority="66" operator="greaterThanOrEqual">
      <formula>500000</formula>
    </cfRule>
    <cfRule type="cellIs" dxfId="207" priority="67" operator="greaterThanOrEqual">
      <formula>125000</formula>
    </cfRule>
    <cfRule type="cellIs" dxfId="206" priority="68" operator="greaterThanOrEqual">
      <formula>30000</formula>
    </cfRule>
    <cfRule type="cellIs" dxfId="205" priority="69" operator="greaterThanOrEqual">
      <formula>6250</formula>
    </cfRule>
    <cfRule type="cellIs" dxfId="204" priority="70" operator="lessThan">
      <formula>6250</formula>
    </cfRule>
  </conditionalFormatting>
  <conditionalFormatting sqref="G23:CJ23">
    <cfRule type="cellIs" dxfId="203" priority="216" operator="greaterThanOrEqual">
      <formula>500000</formula>
    </cfRule>
    <cfRule type="cellIs" dxfId="202" priority="217" operator="greaterThanOrEqual">
      <formula>125000</formula>
    </cfRule>
    <cfRule type="cellIs" dxfId="201" priority="218" operator="greaterThanOrEqual">
      <formula>30000</formula>
    </cfRule>
    <cfRule type="cellIs" dxfId="200" priority="219" operator="greaterThanOrEqual">
      <formula>6250</formula>
    </cfRule>
    <cfRule type="cellIs" dxfId="199" priority="220" operator="lessThan">
      <formula>6250</formula>
    </cfRule>
  </conditionalFormatting>
  <conditionalFormatting sqref="E23:F23">
    <cfRule type="cellIs" dxfId="198" priority="221" operator="greaterThanOrEqual">
      <formula>500000</formula>
    </cfRule>
    <cfRule type="cellIs" dxfId="197" priority="222" operator="greaterThanOrEqual">
      <formula>125000</formula>
    </cfRule>
    <cfRule type="cellIs" dxfId="196" priority="223" operator="greaterThanOrEqual">
      <formula>30000</formula>
    </cfRule>
    <cfRule type="cellIs" dxfId="195" priority="224" operator="greaterThanOrEqual">
      <formula>6250</formula>
    </cfRule>
    <cfRule type="cellIs" dxfId="194" priority="225" operator="lessThan">
      <formula>6250</formula>
    </cfRule>
  </conditionalFormatting>
  <conditionalFormatting sqref="E26:F26">
    <cfRule type="cellIs" dxfId="193" priority="211" operator="greaterThanOrEqual">
      <formula>500000</formula>
    </cfRule>
    <cfRule type="cellIs" dxfId="192" priority="212" operator="greaterThanOrEqual">
      <formula>125000</formula>
    </cfRule>
    <cfRule type="cellIs" dxfId="191" priority="213" operator="greaterThanOrEqual">
      <formula>30000</formula>
    </cfRule>
    <cfRule type="cellIs" dxfId="190" priority="214" operator="greaterThanOrEqual">
      <formula>6250</formula>
    </cfRule>
    <cfRule type="cellIs" dxfId="189" priority="215" operator="lessThan">
      <formula>6250</formula>
    </cfRule>
  </conditionalFormatting>
  <conditionalFormatting sqref="G5:H5">
    <cfRule type="cellIs" dxfId="188" priority="181" operator="greaterThanOrEqual">
      <formula>500000</formula>
    </cfRule>
    <cfRule type="cellIs" dxfId="187" priority="182" operator="greaterThanOrEqual">
      <formula>125000</formula>
    </cfRule>
    <cfRule type="cellIs" dxfId="186" priority="183" operator="greaterThanOrEqual">
      <formula>30000</formula>
    </cfRule>
    <cfRule type="cellIs" dxfId="185" priority="184" operator="greaterThanOrEqual">
      <formula>6250</formula>
    </cfRule>
    <cfRule type="cellIs" dxfId="184" priority="185" operator="lessThan">
      <formula>6250</formula>
    </cfRule>
  </conditionalFormatting>
  <conditionalFormatting sqref="I5:J5">
    <cfRule type="cellIs" dxfId="183" priority="176" operator="greaterThanOrEqual">
      <formula>500000</formula>
    </cfRule>
    <cfRule type="cellIs" dxfId="182" priority="177" operator="greaterThanOrEqual">
      <formula>125000</formula>
    </cfRule>
    <cfRule type="cellIs" dxfId="181" priority="178" operator="greaterThanOrEqual">
      <formula>30000</formula>
    </cfRule>
    <cfRule type="cellIs" dxfId="180" priority="179" operator="greaterThanOrEqual">
      <formula>6250</formula>
    </cfRule>
    <cfRule type="cellIs" dxfId="179" priority="180" operator="lessThan">
      <formula>6250</formula>
    </cfRule>
  </conditionalFormatting>
  <conditionalFormatting sqref="K5:L5">
    <cfRule type="cellIs" dxfId="178" priority="171" operator="greaterThanOrEqual">
      <formula>500000</formula>
    </cfRule>
    <cfRule type="cellIs" dxfId="177" priority="172" operator="greaterThanOrEqual">
      <formula>125000</formula>
    </cfRule>
    <cfRule type="cellIs" dxfId="176" priority="173" operator="greaterThanOrEqual">
      <formula>30000</formula>
    </cfRule>
    <cfRule type="cellIs" dxfId="175" priority="174" operator="greaterThanOrEqual">
      <formula>6250</formula>
    </cfRule>
    <cfRule type="cellIs" dxfId="174" priority="175" operator="lessThan">
      <formula>6250</formula>
    </cfRule>
  </conditionalFormatting>
  <conditionalFormatting sqref="M5:N5">
    <cfRule type="cellIs" dxfId="173" priority="166" operator="greaterThanOrEqual">
      <formula>500000</formula>
    </cfRule>
    <cfRule type="cellIs" dxfId="172" priority="167" operator="greaterThanOrEqual">
      <formula>125000</formula>
    </cfRule>
    <cfRule type="cellIs" dxfId="171" priority="168" operator="greaterThanOrEqual">
      <formula>30000</formula>
    </cfRule>
    <cfRule type="cellIs" dxfId="170" priority="169" operator="greaterThanOrEqual">
      <formula>6250</formula>
    </cfRule>
    <cfRule type="cellIs" dxfId="169" priority="170" operator="lessThan">
      <formula>6250</formula>
    </cfRule>
  </conditionalFormatting>
  <conditionalFormatting sqref="O5:P5">
    <cfRule type="cellIs" dxfId="168" priority="161" operator="greaterThanOrEqual">
      <formula>500000</formula>
    </cfRule>
    <cfRule type="cellIs" dxfId="167" priority="162" operator="greaterThanOrEqual">
      <formula>125000</formula>
    </cfRule>
    <cfRule type="cellIs" dxfId="166" priority="163" operator="greaterThanOrEqual">
      <formula>30000</formula>
    </cfRule>
    <cfRule type="cellIs" dxfId="165" priority="164" operator="greaterThanOrEqual">
      <formula>6250</formula>
    </cfRule>
    <cfRule type="cellIs" dxfId="164" priority="165" operator="lessThan">
      <formula>6250</formula>
    </cfRule>
  </conditionalFormatting>
  <conditionalFormatting sqref="Q5:R5">
    <cfRule type="cellIs" dxfId="163" priority="156" operator="greaterThanOrEqual">
      <formula>500000</formula>
    </cfRule>
    <cfRule type="cellIs" dxfId="162" priority="157" operator="greaterThanOrEqual">
      <formula>125000</formula>
    </cfRule>
    <cfRule type="cellIs" dxfId="161" priority="158" operator="greaterThanOrEqual">
      <formula>30000</formula>
    </cfRule>
    <cfRule type="cellIs" dxfId="160" priority="159" operator="greaterThanOrEqual">
      <formula>6250</formula>
    </cfRule>
    <cfRule type="cellIs" dxfId="159" priority="160" operator="lessThan">
      <formula>6250</formula>
    </cfRule>
  </conditionalFormatting>
  <conditionalFormatting sqref="CI5:CJ5">
    <cfRule type="cellIs" dxfId="158" priority="21" operator="greaterThanOrEqual">
      <formula>500000</formula>
    </cfRule>
    <cfRule type="cellIs" dxfId="157" priority="22" operator="greaterThanOrEqual">
      <formula>125000</formula>
    </cfRule>
    <cfRule type="cellIs" dxfId="156" priority="23" operator="greaterThanOrEqual">
      <formula>30000</formula>
    </cfRule>
    <cfRule type="cellIs" dxfId="155" priority="24" operator="greaterThanOrEqual">
      <formula>6250</formula>
    </cfRule>
    <cfRule type="cellIs" dxfId="154" priority="25" operator="lessThan">
      <formula>6250</formula>
    </cfRule>
  </conditionalFormatting>
  <conditionalFormatting sqref="U5:V5">
    <cfRule type="cellIs" dxfId="153" priority="151" operator="greaterThanOrEqual">
      <formula>500000</formula>
    </cfRule>
    <cfRule type="cellIs" dxfId="152" priority="152" operator="greaterThanOrEqual">
      <formula>125000</formula>
    </cfRule>
    <cfRule type="cellIs" dxfId="151" priority="153" operator="greaterThanOrEqual">
      <formula>30000</formula>
    </cfRule>
    <cfRule type="cellIs" dxfId="150" priority="154" operator="greaterThanOrEqual">
      <formula>6250</formula>
    </cfRule>
    <cfRule type="cellIs" dxfId="149" priority="155" operator="lessThan">
      <formula>6250</formula>
    </cfRule>
  </conditionalFormatting>
  <conditionalFormatting sqref="W5:X5">
    <cfRule type="cellIs" dxfId="148" priority="146" operator="greaterThanOrEqual">
      <formula>500000</formula>
    </cfRule>
    <cfRule type="cellIs" dxfId="147" priority="147" operator="greaterThanOrEqual">
      <formula>125000</formula>
    </cfRule>
    <cfRule type="cellIs" dxfId="146" priority="148" operator="greaterThanOrEqual">
      <formula>30000</formula>
    </cfRule>
    <cfRule type="cellIs" dxfId="145" priority="149" operator="greaterThanOrEqual">
      <formula>6250</formula>
    </cfRule>
    <cfRule type="cellIs" dxfId="144" priority="150" operator="lessThan">
      <formula>6250</formula>
    </cfRule>
  </conditionalFormatting>
  <conditionalFormatting sqref="Y5:Z5">
    <cfRule type="cellIs" dxfId="143" priority="141" operator="greaterThanOrEqual">
      <formula>500000</formula>
    </cfRule>
    <cfRule type="cellIs" dxfId="142" priority="142" operator="greaterThanOrEqual">
      <formula>125000</formula>
    </cfRule>
    <cfRule type="cellIs" dxfId="141" priority="143" operator="greaterThanOrEqual">
      <formula>30000</formula>
    </cfRule>
    <cfRule type="cellIs" dxfId="140" priority="144" operator="greaterThanOrEqual">
      <formula>6250</formula>
    </cfRule>
    <cfRule type="cellIs" dxfId="139" priority="145" operator="lessThan">
      <formula>6250</formula>
    </cfRule>
  </conditionalFormatting>
  <conditionalFormatting sqref="AA5:AB5">
    <cfRule type="cellIs" dxfId="138" priority="136" operator="greaterThanOrEqual">
      <formula>500000</formula>
    </cfRule>
    <cfRule type="cellIs" dxfId="137" priority="137" operator="greaterThanOrEqual">
      <formula>125000</formula>
    </cfRule>
    <cfRule type="cellIs" dxfId="136" priority="138" operator="greaterThanOrEqual">
      <formula>30000</formula>
    </cfRule>
    <cfRule type="cellIs" dxfId="135" priority="139" operator="greaterThanOrEqual">
      <formula>6250</formula>
    </cfRule>
    <cfRule type="cellIs" dxfId="134" priority="140" operator="lessThan">
      <formula>6250</formula>
    </cfRule>
  </conditionalFormatting>
  <conditionalFormatting sqref="AC5:AD5">
    <cfRule type="cellIs" dxfId="133" priority="131" operator="greaterThanOrEqual">
      <formula>500000</formula>
    </cfRule>
    <cfRule type="cellIs" dxfId="132" priority="132" operator="greaterThanOrEqual">
      <formula>125000</formula>
    </cfRule>
    <cfRule type="cellIs" dxfId="131" priority="133" operator="greaterThanOrEqual">
      <formula>30000</formula>
    </cfRule>
    <cfRule type="cellIs" dxfId="130" priority="134" operator="greaterThanOrEqual">
      <formula>6250</formula>
    </cfRule>
    <cfRule type="cellIs" dxfId="129" priority="135" operator="lessThan">
      <formula>6250</formula>
    </cfRule>
  </conditionalFormatting>
  <conditionalFormatting sqref="AE5:AF5">
    <cfRule type="cellIs" dxfId="128" priority="126" operator="greaterThanOrEqual">
      <formula>500000</formula>
    </cfRule>
    <cfRule type="cellIs" dxfId="127" priority="127" operator="greaterThanOrEqual">
      <formula>125000</formula>
    </cfRule>
    <cfRule type="cellIs" dxfId="126" priority="128" operator="greaterThanOrEqual">
      <formula>30000</formula>
    </cfRule>
    <cfRule type="cellIs" dxfId="125" priority="129" operator="greaterThanOrEqual">
      <formula>6250</formula>
    </cfRule>
    <cfRule type="cellIs" dxfId="124" priority="130" operator="lessThan">
      <formula>6250</formula>
    </cfRule>
  </conditionalFormatting>
  <conditionalFormatting sqref="AG5:AH5">
    <cfRule type="cellIs" dxfId="123" priority="121" operator="greaterThanOrEqual">
      <formula>500000</formula>
    </cfRule>
    <cfRule type="cellIs" dxfId="122" priority="122" operator="greaterThanOrEqual">
      <formula>125000</formula>
    </cfRule>
    <cfRule type="cellIs" dxfId="121" priority="123" operator="greaterThanOrEqual">
      <formula>30000</formula>
    </cfRule>
    <cfRule type="cellIs" dxfId="120" priority="124" operator="greaterThanOrEqual">
      <formula>6250</formula>
    </cfRule>
    <cfRule type="cellIs" dxfId="119" priority="125" operator="lessThan">
      <formula>6250</formula>
    </cfRule>
  </conditionalFormatting>
  <conditionalFormatting sqref="AK5:AL5">
    <cfRule type="cellIs" dxfId="118" priority="116" operator="greaterThanOrEqual">
      <formula>500000</formula>
    </cfRule>
    <cfRule type="cellIs" dxfId="117" priority="117" operator="greaterThanOrEqual">
      <formula>125000</formula>
    </cfRule>
    <cfRule type="cellIs" dxfId="116" priority="118" operator="greaterThanOrEqual">
      <formula>30000</formula>
    </cfRule>
    <cfRule type="cellIs" dxfId="115" priority="119" operator="greaterThanOrEqual">
      <formula>6250</formula>
    </cfRule>
    <cfRule type="cellIs" dxfId="114" priority="120" operator="lessThan">
      <formula>6250</formula>
    </cfRule>
  </conditionalFormatting>
  <conditionalFormatting sqref="AM5:AN5">
    <cfRule type="cellIs" dxfId="113" priority="111" operator="greaterThanOrEqual">
      <formula>500000</formula>
    </cfRule>
    <cfRule type="cellIs" dxfId="112" priority="112" operator="greaterThanOrEqual">
      <formula>125000</formula>
    </cfRule>
    <cfRule type="cellIs" dxfId="111" priority="113" operator="greaterThanOrEqual">
      <formula>30000</formula>
    </cfRule>
    <cfRule type="cellIs" dxfId="110" priority="114" operator="greaterThanOrEqual">
      <formula>6250</formula>
    </cfRule>
    <cfRule type="cellIs" dxfId="109" priority="115" operator="lessThan">
      <formula>6250</formula>
    </cfRule>
  </conditionalFormatting>
  <conditionalFormatting sqref="AO5:AP5">
    <cfRule type="cellIs" dxfId="108" priority="106" operator="greaterThanOrEqual">
      <formula>500000</formula>
    </cfRule>
    <cfRule type="cellIs" dxfId="107" priority="107" operator="greaterThanOrEqual">
      <formula>125000</formula>
    </cfRule>
    <cfRule type="cellIs" dxfId="106" priority="108" operator="greaterThanOrEqual">
      <formula>30000</formula>
    </cfRule>
    <cfRule type="cellIs" dxfId="105" priority="109" operator="greaterThanOrEqual">
      <formula>6250</formula>
    </cfRule>
    <cfRule type="cellIs" dxfId="104" priority="110" operator="lessThan">
      <formula>6250</formula>
    </cfRule>
  </conditionalFormatting>
  <conditionalFormatting sqref="AQ5:AR5">
    <cfRule type="cellIs" dxfId="103" priority="101" operator="greaterThanOrEqual">
      <formula>500000</formula>
    </cfRule>
    <cfRule type="cellIs" dxfId="102" priority="102" operator="greaterThanOrEqual">
      <formula>125000</formula>
    </cfRule>
    <cfRule type="cellIs" dxfId="101" priority="103" operator="greaterThanOrEqual">
      <formula>30000</formula>
    </cfRule>
    <cfRule type="cellIs" dxfId="100" priority="104" operator="greaterThanOrEqual">
      <formula>6250</formula>
    </cfRule>
    <cfRule type="cellIs" dxfId="99" priority="105" operator="lessThan">
      <formula>6250</formula>
    </cfRule>
  </conditionalFormatting>
  <conditionalFormatting sqref="AS5:AT5">
    <cfRule type="cellIs" dxfId="98" priority="96" operator="greaterThanOrEqual">
      <formula>500000</formula>
    </cfRule>
    <cfRule type="cellIs" dxfId="97" priority="97" operator="greaterThanOrEqual">
      <formula>125000</formula>
    </cfRule>
    <cfRule type="cellIs" dxfId="96" priority="98" operator="greaterThanOrEqual">
      <formula>30000</formula>
    </cfRule>
    <cfRule type="cellIs" dxfId="95" priority="99" operator="greaterThanOrEqual">
      <formula>6250</formula>
    </cfRule>
    <cfRule type="cellIs" dxfId="94" priority="100" operator="lessThan">
      <formula>6250</formula>
    </cfRule>
  </conditionalFormatting>
  <conditionalFormatting sqref="AU5:AV5">
    <cfRule type="cellIs" dxfId="93" priority="91" operator="greaterThanOrEqual">
      <formula>500000</formula>
    </cfRule>
    <cfRule type="cellIs" dxfId="92" priority="92" operator="greaterThanOrEqual">
      <formula>125000</formula>
    </cfRule>
    <cfRule type="cellIs" dxfId="91" priority="93" operator="greaterThanOrEqual">
      <formula>30000</formula>
    </cfRule>
    <cfRule type="cellIs" dxfId="90" priority="94" operator="greaterThanOrEqual">
      <formula>6250</formula>
    </cfRule>
    <cfRule type="cellIs" dxfId="89" priority="95" operator="lessThan">
      <formula>6250</formula>
    </cfRule>
  </conditionalFormatting>
  <conditionalFormatting sqref="AW5:AX5">
    <cfRule type="cellIs" dxfId="88" priority="86" operator="greaterThanOrEqual">
      <formula>500000</formula>
    </cfRule>
    <cfRule type="cellIs" dxfId="87" priority="87" operator="greaterThanOrEqual">
      <formula>125000</formula>
    </cfRule>
    <cfRule type="cellIs" dxfId="86" priority="88" operator="greaterThanOrEqual">
      <formula>30000</formula>
    </cfRule>
    <cfRule type="cellIs" dxfId="85" priority="89" operator="greaterThanOrEqual">
      <formula>6250</formula>
    </cfRule>
    <cfRule type="cellIs" dxfId="84" priority="90" operator="lessThan">
      <formula>6250</formula>
    </cfRule>
  </conditionalFormatting>
  <conditionalFormatting sqref="AY5:AZ5">
    <cfRule type="cellIs" dxfId="83" priority="81" operator="greaterThanOrEqual">
      <formula>500000</formula>
    </cfRule>
    <cfRule type="cellIs" dxfId="82" priority="82" operator="greaterThanOrEqual">
      <formula>125000</formula>
    </cfRule>
    <cfRule type="cellIs" dxfId="81" priority="83" operator="greaterThanOrEqual">
      <formula>30000</formula>
    </cfRule>
    <cfRule type="cellIs" dxfId="80" priority="84" operator="greaterThanOrEqual">
      <formula>6250</formula>
    </cfRule>
    <cfRule type="cellIs" dxfId="79" priority="85" operator="lessThan">
      <formula>6250</formula>
    </cfRule>
  </conditionalFormatting>
  <conditionalFormatting sqref="BA5:BB5">
    <cfRule type="cellIs" dxfId="78" priority="76" operator="greaterThanOrEqual">
      <formula>500000</formula>
    </cfRule>
    <cfRule type="cellIs" dxfId="77" priority="77" operator="greaterThanOrEqual">
      <formula>125000</formula>
    </cfRule>
    <cfRule type="cellIs" dxfId="76" priority="78" operator="greaterThanOrEqual">
      <formula>30000</formula>
    </cfRule>
    <cfRule type="cellIs" dxfId="75" priority="79" operator="greaterThanOrEqual">
      <formula>6250</formula>
    </cfRule>
    <cfRule type="cellIs" dxfId="74" priority="80" operator="lessThan">
      <formula>6250</formula>
    </cfRule>
  </conditionalFormatting>
  <conditionalFormatting sqref="BC5:BD5">
    <cfRule type="cellIs" dxfId="73" priority="71" operator="greaterThanOrEqual">
      <formula>500000</formula>
    </cfRule>
    <cfRule type="cellIs" dxfId="72" priority="72" operator="greaterThanOrEqual">
      <formula>125000</formula>
    </cfRule>
    <cfRule type="cellIs" dxfId="71" priority="73" operator="greaterThanOrEqual">
      <formula>30000</formula>
    </cfRule>
    <cfRule type="cellIs" dxfId="70" priority="74" operator="greaterThanOrEqual">
      <formula>6250</formula>
    </cfRule>
    <cfRule type="cellIs" dxfId="69" priority="75" operator="lessThan">
      <formula>6250</formula>
    </cfRule>
  </conditionalFormatting>
  <conditionalFormatting sqref="BM5:BN5">
    <cfRule type="cellIs" dxfId="68" priority="61" operator="greaterThanOrEqual">
      <formula>500000</formula>
    </cfRule>
    <cfRule type="cellIs" dxfId="67" priority="62" operator="greaterThanOrEqual">
      <formula>125000</formula>
    </cfRule>
    <cfRule type="cellIs" dxfId="66" priority="63" operator="greaterThanOrEqual">
      <formula>30000</formula>
    </cfRule>
    <cfRule type="cellIs" dxfId="65" priority="64" operator="greaterThanOrEqual">
      <formula>6250</formula>
    </cfRule>
    <cfRule type="cellIs" dxfId="64" priority="65" operator="lessThan">
      <formula>6250</formula>
    </cfRule>
  </conditionalFormatting>
  <conditionalFormatting sqref="BO5:BP5">
    <cfRule type="cellIs" dxfId="63" priority="56" operator="greaterThanOrEqual">
      <formula>500000</formula>
    </cfRule>
    <cfRule type="cellIs" dxfId="62" priority="57" operator="greaterThanOrEqual">
      <formula>125000</formula>
    </cfRule>
    <cfRule type="cellIs" dxfId="61" priority="58" operator="greaterThanOrEqual">
      <formula>30000</formula>
    </cfRule>
    <cfRule type="cellIs" dxfId="60" priority="59" operator="greaterThanOrEqual">
      <formula>6250</formula>
    </cfRule>
    <cfRule type="cellIs" dxfId="59" priority="60" operator="lessThan">
      <formula>6250</formula>
    </cfRule>
  </conditionalFormatting>
  <conditionalFormatting sqref="BQ5:BR5">
    <cfRule type="cellIs" dxfId="58" priority="51" operator="greaterThanOrEqual">
      <formula>500000</formula>
    </cfRule>
    <cfRule type="cellIs" dxfId="57" priority="52" operator="greaterThanOrEqual">
      <formula>125000</formula>
    </cfRule>
    <cfRule type="cellIs" dxfId="56" priority="53" operator="greaterThanOrEqual">
      <formula>30000</formula>
    </cfRule>
    <cfRule type="cellIs" dxfId="55" priority="54" operator="greaterThanOrEqual">
      <formula>6250</formula>
    </cfRule>
    <cfRule type="cellIs" dxfId="54" priority="55" operator="lessThan">
      <formula>6250</formula>
    </cfRule>
  </conditionalFormatting>
  <conditionalFormatting sqref="BS5:BT5">
    <cfRule type="cellIs" dxfId="53" priority="46" operator="greaterThanOrEqual">
      <formula>500000</formula>
    </cfRule>
    <cfRule type="cellIs" dxfId="52" priority="47" operator="greaterThanOrEqual">
      <formula>125000</formula>
    </cfRule>
    <cfRule type="cellIs" dxfId="51" priority="48" operator="greaterThanOrEqual">
      <formula>30000</formula>
    </cfRule>
    <cfRule type="cellIs" dxfId="50" priority="49" operator="greaterThanOrEqual">
      <formula>6250</formula>
    </cfRule>
    <cfRule type="cellIs" dxfId="49" priority="50" operator="lessThan">
      <formula>6250</formula>
    </cfRule>
  </conditionalFormatting>
  <conditionalFormatting sqref="CA5:CB5">
    <cfRule type="cellIs" dxfId="48" priority="41" operator="greaterThanOrEqual">
      <formula>500000</formula>
    </cfRule>
    <cfRule type="cellIs" dxfId="47" priority="42" operator="greaterThanOrEqual">
      <formula>125000</formula>
    </cfRule>
    <cfRule type="cellIs" dxfId="46" priority="43" operator="greaterThanOrEqual">
      <formula>30000</formula>
    </cfRule>
    <cfRule type="cellIs" dxfId="45" priority="44" operator="greaterThanOrEqual">
      <formula>6250</formula>
    </cfRule>
    <cfRule type="cellIs" dxfId="44" priority="45" operator="lessThan">
      <formula>6250</formula>
    </cfRule>
  </conditionalFormatting>
  <conditionalFormatting sqref="CC5:CD5">
    <cfRule type="cellIs" dxfId="43" priority="36" operator="greaterThanOrEqual">
      <formula>500000</formula>
    </cfRule>
    <cfRule type="cellIs" dxfId="42" priority="37" operator="greaterThanOrEqual">
      <formula>125000</formula>
    </cfRule>
    <cfRule type="cellIs" dxfId="41" priority="38" operator="greaterThanOrEqual">
      <formula>30000</formula>
    </cfRule>
    <cfRule type="cellIs" dxfId="40" priority="39" operator="greaterThanOrEqual">
      <formula>6250</formula>
    </cfRule>
    <cfRule type="cellIs" dxfId="39" priority="40" operator="lessThan">
      <formula>6250</formula>
    </cfRule>
  </conditionalFormatting>
  <conditionalFormatting sqref="CE5:CF5">
    <cfRule type="cellIs" dxfId="38" priority="31" operator="greaterThanOrEqual">
      <formula>500000</formula>
    </cfRule>
    <cfRule type="cellIs" dxfId="37" priority="32" operator="greaterThanOrEqual">
      <formula>125000</formula>
    </cfRule>
    <cfRule type="cellIs" dxfId="36" priority="33" operator="greaterThanOrEqual">
      <formula>30000</formula>
    </cfRule>
    <cfRule type="cellIs" dxfId="35" priority="34" operator="greaterThanOrEqual">
      <formula>6250</formula>
    </cfRule>
    <cfRule type="cellIs" dxfId="34" priority="35" operator="lessThan">
      <formula>6250</formula>
    </cfRule>
  </conditionalFormatting>
  <conditionalFormatting sqref="CG5:CH5">
    <cfRule type="cellIs" dxfId="33" priority="26" operator="greaterThanOrEqual">
      <formula>500000</formula>
    </cfRule>
    <cfRule type="cellIs" dxfId="32" priority="27" operator="greaterThanOrEqual">
      <formula>125000</formula>
    </cfRule>
    <cfRule type="cellIs" dxfId="31" priority="28" operator="greaterThanOrEqual">
      <formula>30000</formula>
    </cfRule>
    <cfRule type="cellIs" dxfId="30" priority="29" operator="greaterThanOrEqual">
      <formula>6250</formula>
    </cfRule>
    <cfRule type="cellIs" dxfId="29" priority="30" operator="lessThan">
      <formula>6250</formula>
    </cfRule>
  </conditionalFormatting>
  <conditionalFormatting sqref="G26:H26">
    <cfRule type="cellIs" dxfId="28" priority="16" operator="greaterThanOrEqual">
      <formula>500000</formula>
    </cfRule>
    <cfRule type="cellIs" dxfId="27" priority="17" operator="greaterThanOrEqual">
      <formula>125000</formula>
    </cfRule>
    <cfRule type="cellIs" dxfId="26" priority="18" operator="greaterThanOrEqual">
      <formula>30000</formula>
    </cfRule>
    <cfRule type="cellIs" dxfId="25" priority="19" operator="greaterThanOrEqual">
      <formula>6250</formula>
    </cfRule>
    <cfRule type="cellIs" dxfId="24" priority="20" operator="lessThan">
      <formula>6250</formula>
    </cfRule>
  </conditionalFormatting>
  <conditionalFormatting sqref="I26:J26">
    <cfRule type="cellIs" dxfId="23" priority="11" operator="greaterThanOrEqual">
      <formula>500000</formula>
    </cfRule>
    <cfRule type="cellIs" dxfId="22" priority="12" operator="greaterThanOrEqual">
      <formula>125000</formula>
    </cfRule>
    <cfRule type="cellIs" dxfId="21" priority="13" operator="greaterThanOrEqual">
      <formula>30000</formula>
    </cfRule>
    <cfRule type="cellIs" dxfId="20" priority="14" operator="greaterThanOrEqual">
      <formula>6250</formula>
    </cfRule>
    <cfRule type="cellIs" dxfId="19" priority="15" operator="lessThan">
      <formula>6250</formula>
    </cfRule>
  </conditionalFormatting>
  <conditionalFormatting sqref="K26:L26">
    <cfRule type="cellIs" dxfId="18" priority="6" operator="greaterThanOrEqual">
      <formula>500000</formula>
    </cfRule>
    <cfRule type="cellIs" dxfId="17" priority="7" operator="greaterThanOrEqual">
      <formula>125000</formula>
    </cfRule>
    <cfRule type="cellIs" dxfId="16" priority="8" operator="greaterThanOrEqual">
      <formula>30000</formula>
    </cfRule>
    <cfRule type="cellIs" dxfId="15" priority="9" operator="greaterThanOrEqual">
      <formula>6250</formula>
    </cfRule>
    <cfRule type="cellIs" dxfId="14" priority="10" operator="lessThan">
      <formula>6250</formula>
    </cfRule>
  </conditionalFormatting>
  <conditionalFormatting sqref="M26:CJ26">
    <cfRule type="cellIs" dxfId="13" priority="1" operator="greaterThanOrEqual">
      <formula>500000</formula>
    </cfRule>
    <cfRule type="cellIs" dxfId="12" priority="2" operator="greaterThanOrEqual">
      <formula>125000</formula>
    </cfRule>
    <cfRule type="cellIs" dxfId="11" priority="3" operator="greaterThanOrEqual">
      <formula>30000</formula>
    </cfRule>
    <cfRule type="cellIs" dxfId="10" priority="4" operator="greaterThanOrEqual">
      <formula>6250</formula>
    </cfRule>
    <cfRule type="cellIs" dxfId="9" priority="5" operator="lessThan">
      <formula>6250</formula>
    </cfRule>
  </conditionalFormatting>
  <dataValidations count="1">
    <dataValidation type="list" allowBlank="1" showInputMessage="1" showErrorMessage="1" sqref="E17:CJ17 E11:CJ11 E9:CJ9 E7:CJ7 E21:CJ21 E19:CJ19 E13:CJ13 E15:CJ15">
      <formula1>"90%,60%,40%,20%"</formula1>
    </dataValidation>
  </dataValidations>
  <pageMargins left="0.7" right="0.7" top="0.75" bottom="0.75" header="0.3" footer="0.3"/>
  <pageSetup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D18" workbookViewId="0">
      <selection activeCell="G7" sqref="G7"/>
    </sheetView>
  </sheetViews>
  <sheetFormatPr baseColWidth="10" defaultRowHeight="15" x14ac:dyDescent="0.35"/>
  <cols>
    <col min="1" max="1" width="4.875" customWidth="1"/>
    <col min="3" max="3" width="41.25" customWidth="1"/>
    <col min="4" max="4" width="14.375" customWidth="1"/>
    <col min="5" max="5" width="13.75" bestFit="1" customWidth="1"/>
    <col min="6" max="6" width="0" hidden="1" customWidth="1"/>
    <col min="7" max="7" width="21.625" customWidth="1"/>
    <col min="8" max="8" width="30.375" customWidth="1"/>
    <col min="9" max="9" width="13.875" customWidth="1"/>
  </cols>
  <sheetData>
    <row r="1" spans="1:11" ht="31.2" customHeight="1" x14ac:dyDescent="0.35">
      <c r="A1" s="120" t="s">
        <v>761</v>
      </c>
      <c r="B1" s="120"/>
      <c r="C1" s="120"/>
      <c r="D1" s="120"/>
      <c r="E1" s="120"/>
      <c r="F1" s="120"/>
      <c r="G1" s="120"/>
      <c r="H1" s="120"/>
      <c r="I1" s="120"/>
      <c r="J1" s="120"/>
      <c r="K1" s="120"/>
    </row>
    <row r="2" spans="1:11" ht="21" customHeight="1" x14ac:dyDescent="0.35">
      <c r="A2" s="36"/>
      <c r="B2" s="36"/>
      <c r="C2" s="36"/>
      <c r="D2" s="36"/>
      <c r="E2" s="36"/>
      <c r="F2" s="36"/>
      <c r="G2" s="36"/>
      <c r="H2" s="36"/>
      <c r="I2" s="36"/>
      <c r="J2" s="36"/>
      <c r="K2" s="36"/>
    </row>
    <row r="3" spans="1:11" s="33" customFormat="1" ht="27" customHeight="1" x14ac:dyDescent="0.25">
      <c r="B3" s="121" t="s">
        <v>701</v>
      </c>
      <c r="C3" s="121"/>
      <c r="D3" s="121"/>
      <c r="E3" s="121"/>
      <c r="H3" s="121" t="s">
        <v>702</v>
      </c>
      <c r="I3" s="121"/>
      <c r="J3" s="121"/>
    </row>
    <row r="4" spans="1:11" ht="20.399999999999999" customHeight="1" x14ac:dyDescent="0.35">
      <c r="B4" s="124" t="s">
        <v>0</v>
      </c>
      <c r="C4" s="124" t="s">
        <v>188</v>
      </c>
      <c r="D4" s="122" t="s">
        <v>558</v>
      </c>
      <c r="E4" s="123"/>
      <c r="F4" t="s">
        <v>545</v>
      </c>
      <c r="H4" s="126" t="s">
        <v>696</v>
      </c>
      <c r="I4" s="122" t="s">
        <v>558</v>
      </c>
      <c r="J4" s="123"/>
    </row>
    <row r="5" spans="1:11" ht="20.399999999999999" x14ac:dyDescent="0.35">
      <c r="B5" s="125"/>
      <c r="C5" s="125"/>
      <c r="D5" s="25" t="s">
        <v>697</v>
      </c>
      <c r="E5" s="25" t="s">
        <v>698</v>
      </c>
      <c r="H5" s="127"/>
      <c r="I5" s="25" t="s">
        <v>697</v>
      </c>
      <c r="J5" s="25" t="s">
        <v>698</v>
      </c>
    </row>
    <row r="6" spans="1:11" x14ac:dyDescent="0.35">
      <c r="B6" s="31" t="s">
        <v>8</v>
      </c>
      <c r="C6" s="15" t="s">
        <v>533</v>
      </c>
      <c r="D6" s="52">
        <v>0.65</v>
      </c>
      <c r="E6" s="52">
        <f>'Parte 2. Modificación Controles'!F36</f>
        <v>1</v>
      </c>
      <c r="F6" s="26">
        <v>1</v>
      </c>
      <c r="H6" s="128"/>
      <c r="I6" s="54">
        <v>0.66</v>
      </c>
      <c r="J6" s="53">
        <f>AVERAGE('Parte 2. Modificación Controles'!F4:F35)</f>
        <v>0.83593750000000011</v>
      </c>
    </row>
    <row r="7" spans="1:11" ht="20.399999999999999" x14ac:dyDescent="0.35">
      <c r="B7" s="32" t="s">
        <v>532</v>
      </c>
      <c r="C7" s="15" t="s">
        <v>534</v>
      </c>
      <c r="D7" s="52">
        <v>0.46250000000000002</v>
      </c>
      <c r="E7" s="52">
        <f>'Parte 2. Modificación Controles'!F40</f>
        <v>0.70833333333333326</v>
      </c>
      <c r="F7" s="26">
        <v>1</v>
      </c>
    </row>
    <row r="8" spans="1:11" x14ac:dyDescent="0.35">
      <c r="B8" s="32" t="s">
        <v>20</v>
      </c>
      <c r="C8" s="15" t="s">
        <v>535</v>
      </c>
      <c r="D8" s="52">
        <v>0.6166666666666667</v>
      </c>
      <c r="E8" s="52">
        <f>'Parte 2. Modificación Controles'!F55</f>
        <v>0.875</v>
      </c>
      <c r="F8" s="26">
        <v>1</v>
      </c>
      <c r="H8" s="129" t="s">
        <v>754</v>
      </c>
      <c r="I8" s="129"/>
      <c r="J8" s="129"/>
    </row>
    <row r="9" spans="1:11" ht="15" customHeight="1" x14ac:dyDescent="0.35">
      <c r="B9" s="32" t="s">
        <v>28</v>
      </c>
      <c r="C9" s="15" t="s">
        <v>536</v>
      </c>
      <c r="D9" s="52">
        <v>0.76111111111111107</v>
      </c>
      <c r="E9" s="52">
        <f>'Parte 2. Modificación Controles'!F63</f>
        <v>0.89444444444444438</v>
      </c>
      <c r="F9" s="26">
        <v>1</v>
      </c>
      <c r="H9" s="121"/>
      <c r="I9" s="121"/>
      <c r="J9" s="121"/>
    </row>
    <row r="10" spans="1:11" x14ac:dyDescent="0.35">
      <c r="B10" s="32" t="s">
        <v>41</v>
      </c>
      <c r="C10" s="15" t="s">
        <v>537</v>
      </c>
      <c r="D10" s="52">
        <v>0.77111111111111097</v>
      </c>
      <c r="E10" s="52">
        <f>'Parte 2. Modificación Controles'!F76</f>
        <v>0.92349206349206348</v>
      </c>
      <c r="F10" s="26">
        <v>1</v>
      </c>
      <c r="H10" s="126" t="s">
        <v>755</v>
      </c>
      <c r="I10" s="122" t="s">
        <v>558</v>
      </c>
      <c r="J10" s="123"/>
    </row>
    <row r="11" spans="1:11" ht="20.399999999999999" x14ac:dyDescent="0.35">
      <c r="B11" s="32" t="s">
        <v>60</v>
      </c>
      <c r="C11" s="15" t="s">
        <v>538</v>
      </c>
      <c r="D11" s="52">
        <v>0.6391269841269841</v>
      </c>
      <c r="E11" s="52">
        <f>'Parte 2. Modificación Controles'!F92</f>
        <v>0.88736394557823117</v>
      </c>
      <c r="F11" s="26">
        <v>1</v>
      </c>
      <c r="H11" s="127"/>
      <c r="I11" s="25" t="s">
        <v>697</v>
      </c>
      <c r="J11" s="25" t="s">
        <v>698</v>
      </c>
    </row>
    <row r="12" spans="1:11" x14ac:dyDescent="0.35">
      <c r="B12" s="32" t="s">
        <v>102</v>
      </c>
      <c r="C12" s="15" t="s">
        <v>539</v>
      </c>
      <c r="D12" s="52">
        <v>0.45658482142857132</v>
      </c>
      <c r="E12" s="52">
        <f>'Parte 2. Modificación Controles'!F142</f>
        <v>0.6964285714285714</v>
      </c>
      <c r="F12" s="26">
        <v>1</v>
      </c>
      <c r="H12" s="128"/>
      <c r="I12" s="70">
        <f>'Parte 3. Modif. Riesgo Residual'!CK26</f>
        <v>10463590.4</v>
      </c>
      <c r="J12" s="71">
        <f>'Parte 3. Modif. Riesgo Residual'!CK23</f>
        <v>928953.85600000073</v>
      </c>
    </row>
    <row r="13" spans="1:11" ht="20.399999999999999" x14ac:dyDescent="0.35">
      <c r="B13" s="32" t="s">
        <v>135</v>
      </c>
      <c r="C13" s="15" t="s">
        <v>540</v>
      </c>
      <c r="D13" s="52">
        <v>0.43060606060606066</v>
      </c>
      <c r="E13" s="52">
        <f>'Parte 2. Modificación Controles'!F178</f>
        <v>0.62608695652173918</v>
      </c>
      <c r="F13" s="26">
        <v>1</v>
      </c>
    </row>
    <row r="14" spans="1:11" x14ac:dyDescent="0.35">
      <c r="B14" s="32" t="s">
        <v>158</v>
      </c>
      <c r="C14" s="15" t="s">
        <v>541</v>
      </c>
      <c r="D14" s="52">
        <v>0.37619047619047613</v>
      </c>
      <c r="E14" s="52">
        <f>'Parte 2. Modificación Controles'!F202</f>
        <v>0.68809523809523809</v>
      </c>
      <c r="F14" s="26">
        <v>1</v>
      </c>
    </row>
    <row r="15" spans="1:11" x14ac:dyDescent="0.35">
      <c r="B15" s="32" t="s">
        <v>167</v>
      </c>
      <c r="C15" s="15" t="s">
        <v>542</v>
      </c>
      <c r="D15" s="52">
        <v>0.08</v>
      </c>
      <c r="E15" s="52">
        <f>'Parte 2. Modificación Controles'!F210</f>
        <v>1</v>
      </c>
      <c r="F15" s="26">
        <v>1</v>
      </c>
    </row>
    <row r="16" spans="1:11" x14ac:dyDescent="0.35">
      <c r="B16" s="32" t="s">
        <v>174</v>
      </c>
      <c r="C16" s="15" t="s">
        <v>543</v>
      </c>
      <c r="D16" s="52">
        <v>0.60000000000000009</v>
      </c>
      <c r="E16" s="52">
        <f>'Parte 2. Modificación Controles'!F217</f>
        <v>0.7153846153846154</v>
      </c>
      <c r="F16" s="26">
        <v>1</v>
      </c>
    </row>
    <row r="17" spans="2:8" x14ac:dyDescent="0.35">
      <c r="B17" s="119" t="s">
        <v>544</v>
      </c>
      <c r="C17" s="119"/>
      <c r="D17" s="52">
        <v>0.53126338465827094</v>
      </c>
      <c r="E17" s="52">
        <f>AVERAGE(E6:E16)</f>
        <v>0.81951174257074866</v>
      </c>
    </row>
    <row r="19" spans="2:8" s="33" customFormat="1" ht="13.8" x14ac:dyDescent="0.25">
      <c r="B19" s="55" t="s">
        <v>699</v>
      </c>
      <c r="H19" s="55" t="s">
        <v>700</v>
      </c>
    </row>
  </sheetData>
  <mergeCells count="12">
    <mergeCell ref="B17:C17"/>
    <mergeCell ref="A1:K1"/>
    <mergeCell ref="B3:E3"/>
    <mergeCell ref="D4:E4"/>
    <mergeCell ref="B4:B5"/>
    <mergeCell ref="C4:C5"/>
    <mergeCell ref="I4:J4"/>
    <mergeCell ref="H4:H6"/>
    <mergeCell ref="H3:J3"/>
    <mergeCell ref="H10:H12"/>
    <mergeCell ref="I10:J10"/>
    <mergeCell ref="H8:J9"/>
  </mergeCells>
  <conditionalFormatting sqref="D6">
    <cfRule type="cellIs" dxfId="8" priority="7" operator="greaterThan">
      <formula>79%</formula>
    </cfRule>
    <cfRule type="cellIs" dxfId="7" priority="8" operator="between">
      <formula>41%</formula>
      <formula>79%</formula>
    </cfRule>
    <cfRule type="cellIs" dxfId="6" priority="9" operator="between">
      <formula>0%</formula>
      <formula>40%</formula>
    </cfRule>
  </conditionalFormatting>
  <conditionalFormatting sqref="D7:D17">
    <cfRule type="cellIs" dxfId="5" priority="4" operator="greaterThan">
      <formula>79%</formula>
    </cfRule>
    <cfRule type="cellIs" dxfId="4" priority="5" operator="between">
      <formula>41%</formula>
      <formula>79%</formula>
    </cfRule>
    <cfRule type="cellIs" dxfId="3" priority="6" operator="between">
      <formula>0%</formula>
      <formula>40%</formula>
    </cfRule>
  </conditionalFormatting>
  <conditionalFormatting sqref="E6:E17">
    <cfRule type="cellIs" dxfId="2" priority="1" operator="greaterThan">
      <formula>79%</formula>
    </cfRule>
    <cfRule type="cellIs" dxfId="1" priority="2" operator="between">
      <formula>41%</formula>
      <formula>79%</formula>
    </cfRule>
    <cfRule type="cellIs" dxfId="0" priority="3" operator="between">
      <formula>0%</formula>
      <formula>40%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E4FFA35-9766-458E-8487-16CDDCDF5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Parte 1. Proyectos</vt:lpstr>
      <vt:lpstr>Parte 2. Modificación Controles</vt:lpstr>
      <vt:lpstr>Parte 3. Modif. Riesgo Residual</vt:lpstr>
      <vt:lpstr>Parte 4. 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To-do list for projects</dc:title>
  <dc:creator>Andrés Augusto Jácome Lobo</dc:creator>
  <cp:lastModifiedBy>SILVIA</cp:lastModifiedBy>
  <dcterms:created xsi:type="dcterms:W3CDTF">2014-03-08T20:14:58Z</dcterms:created>
  <dcterms:modified xsi:type="dcterms:W3CDTF">2014-05-11T17:42:21Z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TC100773859990</vt:lpwstr>
  </property>
</Properties>
</file>