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Google Drive/UOC/TFG/Trabajo de Final de Grado/Benchmarking/"/>
    </mc:Choice>
  </mc:AlternateContent>
  <xr:revisionPtr revIDLastSave="0" documentId="8_{6B0EF131-15D1-9A44-9B69-0EA1C4477869}" xr6:coauthVersionLast="47" xr6:coauthVersionMax="47" xr10:uidLastSave="{00000000-0000-0000-0000-000000000000}"/>
  <bookViews>
    <workbookView xWindow="18800" yWindow="620" windowWidth="32400" windowHeight="21200" activeTab="5" xr2:uid="{43802BD3-6295-C947-9C47-D2D825E598DB}"/>
  </bookViews>
  <sheets>
    <sheet name="Tarifas" sheetId="1" r:id="rId1"/>
    <sheet name="Velocidad Móvil" sheetId="2" r:id="rId2"/>
    <sheet name="Metas" sheetId="5" r:id="rId3"/>
    <sheet name="Pagerank" sheetId="3" r:id="rId4"/>
    <sheet name="Blog" sheetId="4" r:id="rId5"/>
    <sheet name="Lighthous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4" l="1"/>
  <c r="I3" i="4"/>
  <c r="I5" i="4"/>
  <c r="I8" i="4"/>
  <c r="I9" i="4"/>
  <c r="I10" i="4"/>
  <c r="C18" i="1" l="1"/>
  <c r="D18" i="1"/>
  <c r="E18" i="1"/>
  <c r="F18" i="1"/>
  <c r="G18" i="1"/>
  <c r="H18" i="1"/>
  <c r="I18" i="1"/>
  <c r="C17" i="1"/>
  <c r="D17" i="1"/>
  <c r="E17" i="1"/>
  <c r="F17" i="1"/>
  <c r="G17" i="1"/>
  <c r="H17" i="1"/>
  <c r="I17" i="1"/>
  <c r="B18" i="1"/>
  <c r="B17" i="1"/>
  <c r="C16" i="1"/>
  <c r="D16" i="1"/>
  <c r="E16" i="1"/>
  <c r="F16" i="1"/>
  <c r="G16" i="1"/>
  <c r="H16" i="1"/>
  <c r="I16" i="1"/>
  <c r="B16" i="1"/>
  <c r="B15" i="2"/>
  <c r="B16" i="2"/>
  <c r="B17" i="2"/>
  <c r="B13" i="1"/>
  <c r="C13" i="2"/>
  <c r="C13" i="1"/>
  <c r="D13" i="1"/>
  <c r="E13" i="1"/>
  <c r="F13" i="1"/>
  <c r="G13" i="1"/>
  <c r="H13" i="1"/>
  <c r="I13" i="1"/>
</calcChain>
</file>

<file path=xl/sharedStrings.xml><?xml version="1.0" encoding="utf-8"?>
<sst xmlns="http://schemas.openxmlformats.org/spreadsheetml/2006/main" count="227" uniqueCount="93">
  <si>
    <t>https://albiachpsicologos.es</t>
  </si>
  <si>
    <t>Da acceso solo desde 3 países de Latinoamerica… y no funciona</t>
  </si>
  <si>
    <t>https://www.psicologo-valencia.es</t>
  </si>
  <si>
    <t>https://www.avantpsicologia.com</t>
  </si>
  <si>
    <t>Rápida</t>
  </si>
  <si>
    <t>https://elbapsicologas.com</t>
  </si>
  <si>
    <t>Lenta</t>
  </si>
  <si>
    <t xml:space="preserve">https://www.alemarpsicologos.es </t>
  </si>
  <si>
    <t xml:space="preserve">No encuentra la página en el buscador </t>
  </si>
  <si>
    <t>https://www.apai-psicologos.com</t>
  </si>
  <si>
    <t>Media</t>
  </si>
  <si>
    <t>https://edupsicologo.com</t>
  </si>
  <si>
    <t>https://centrointegravalencia.com/</t>
  </si>
  <si>
    <t>A pesar de respuesta rápida la valoración es "Lenta"</t>
  </si>
  <si>
    <t>Informes entre 300 € y 1.200 €</t>
  </si>
  <si>
    <t>Informes entre 400 € y 1.000 €</t>
  </si>
  <si>
    <t>Velocidad mínima</t>
  </si>
  <si>
    <t xml:space="preserve">Velocidad máxima </t>
  </si>
  <si>
    <t xml:space="preserve">Velocidad Promedio </t>
  </si>
  <si>
    <t>https://www.abelardocanalejopsicologo.com</t>
  </si>
  <si>
    <t>Criterio de búsqueda</t>
  </si>
  <si>
    <t>Psicologos Valencia</t>
  </si>
  <si>
    <t>Psicología Valencia</t>
  </si>
  <si>
    <t>Adwords de Google</t>
  </si>
  <si>
    <t>Empresa</t>
  </si>
  <si>
    <t>Web</t>
  </si>
  <si>
    <t>Comentarios</t>
  </si>
  <si>
    <t>S. Individual</t>
  </si>
  <si>
    <t>S. Pareja</t>
  </si>
  <si>
    <t>S. Desempleo</t>
  </si>
  <si>
    <t>S. Estudio</t>
  </si>
  <si>
    <t>S. Informes (Promedio)</t>
  </si>
  <si>
    <t>S. Online</t>
  </si>
  <si>
    <t>S. Intervención Familiar</t>
  </si>
  <si>
    <t>S. Terapia de Grupo</t>
  </si>
  <si>
    <t xml:space="preserve">https://clinicamercedesflorez.com </t>
  </si>
  <si>
    <t>Tarifa mínima</t>
  </si>
  <si>
    <t>Tarifa máxima</t>
  </si>
  <si>
    <t>Promedio Tarifa</t>
  </si>
  <si>
    <t>No dispone de precios publicados</t>
  </si>
  <si>
    <t>Propuesta de Precios</t>
  </si>
  <si>
    <t>Blog (Si/No)</t>
  </si>
  <si>
    <t>Plublicaciones 2018</t>
  </si>
  <si>
    <t>Plublicaciones 2019</t>
  </si>
  <si>
    <t>Plublicaciones 2020</t>
  </si>
  <si>
    <t>Plublicaciones 2021</t>
  </si>
  <si>
    <t>Promedio</t>
  </si>
  <si>
    <t>Si</t>
  </si>
  <si>
    <t>Año Web</t>
  </si>
  <si>
    <t>Muchas publicaciones pero sin fecha de publicación</t>
  </si>
  <si>
    <t>No</t>
  </si>
  <si>
    <t>Muchas publicaciones en 2017</t>
  </si>
  <si>
    <t>Terapia Valencia</t>
  </si>
  <si>
    <t>Psicologo Valencia</t>
  </si>
  <si>
    <t>Busquedas detenidas en 50 resultados</t>
  </si>
  <si>
    <t>Metas</t>
  </si>
  <si>
    <t>No metas indexados en el codigo fuente</t>
  </si>
  <si>
    <t>&lt;meta charset="UTF-8"&gt;&lt;title&gt;Psic&amp;oacute;logo en Valencia: Albiach Psic&amp;oacute;logas  en Valencia &lt;/title&gt;&lt;meta name="robots" content="all"&gt;&lt;meta name="description" content="Psic&amp;oacute;logo Valencia. Centro de Psicolog&amp;iacute;a en Valencia, 12 a&amp;ntilde;os de Experiencia en: Adultos, Infantil y Terapia de Parejas. &amp;iexcl;D&amp;eacute;janos ayudarte!, te sentir&amp;aacute;s mejor. Psic&amp;oacute;logos colegiados (N&amp;ordm; CV09270). LL&amp;aacute;manos &amp;#9742; 963 72 19 85"&gt;&lt;meta content="initial-scale=1, minimum-scale=1, width=device-width" name="viewport"&gt;&lt;style type="text/css"&gt;</t>
  </si>
  <si>
    <t xml:space="preserve"> &lt;meta name="keywords" content="psicólogos, psicólogo, psicologos valencia, psicologo valencia, psicólogos en valencia, psicólogo en valencia"/&gt;
            &lt;meta name="description" content="Psicólogos en Valencia especialistas en psicología clínica: ansiedad, fobias,TOC, estrés postraumático, depresión, adicciones, duelo y autoestima. Psicoterapia."/&gt;</t>
  </si>
  <si>
    <t>Muy bien comentado</t>
  </si>
  <si>
    <t xml:space="preserve"> &lt;meta name="description" content="Especialistas en psicología en Valencia, tratamiento de depresión, Infantil, pareja, adicciones, sexualidad. Psicólogos en Valencia expertos"/&gt;</t>
  </si>
  <si>
    <t>Wordpress</t>
  </si>
  <si>
    <t>&lt;meta name="description" content="Psicólogos Valencia expertos en psicoterapia. Centro de psicología clínica guiado por psicólogas con una gran experiencia en terapias. Confidencialidad." /&gt;</t>
  </si>
  <si>
    <t>&lt;meta name="description" content="Somos Alejandro Fernández y Marta Peláez, tus psicólogos en Valencia. Alemar Psicólogos Valencia nace con el objetivo de ayudar y satisfacer las necesidades de las personas. Contacta directamente con nosotros: 📞 638 055 730 📧 alemarpsicologos@gmail.com"/&gt;</t>
  </si>
  <si>
    <t>&lt;meta name="description" content="Apai Psicólogos València. Te guiamos para sentirte mejor. Si buscas psicólogo en Valencia, ya has dado el primer paso. Desde 2003 ayudando a personas."/&gt;</t>
  </si>
  <si>
    <t>&lt;meta name="description" content="Eduardo Bertomeu es psicólogo en Valencia y realiza terapia de adultos y terapia de pareja en su consulta presencial y online."/&gt;</t>
  </si>
  <si>
    <t xml:space="preserve"> &lt;meta name="description" content="Psicólogos, Psicopedagogos y Logopedas en Valencia. Tu clínica de Psicología en Valencia. Atendemos tanto a niños como adultos. ¡Podemos ayudarte!"/&gt;</t>
  </si>
  <si>
    <t>Wix (Bootstrap)</t>
  </si>
  <si>
    <t xml:space="preserve"> &lt;meta property="og:description" content="670 89 89 82 CLÍNICA MERCEDES FLÓREZ PSICOLOGÍA CLÍNICA, NEUROTERAPIA Y QEEG 670 89 89 82 PIDE TU CITA NUESTROS SERVICIOS PSICOLOGÍA CLÍNICA NEUROFEEDBACK Y BIOFEEDBACK LOGOPEDIA Y FONIATRÍA Sobre Mercedes Psicóloga clínica certificada en Neurofeedback por la BCIA. Su objetivo principal es solucionar los problemas psicológicos de sus pacientes y recuperar su bienestar. Gracias [&amp;hellip;]"/&gt;</t>
  </si>
  <si>
    <t>Metas propuestas</t>
  </si>
  <si>
    <t>Psicólogo, Psicóloga, Terapeuta, Psicologo Valencia, Psicologa Valencia, Psicologos Valencia, Psicologas Valencia, Terapeuta Valencia, Psicología, Terapia, Depresión, Ansiedad, Estrés,</t>
  </si>
  <si>
    <t xml:space="preserve"> 12 a 24 anuales (1-2 publicaciones al mes)</t>
  </si>
  <si>
    <t>Aberlardo Psicólogo</t>
  </si>
  <si>
    <t>Albiach Psicólogos</t>
  </si>
  <si>
    <t>Clínica Mercedes Flórez</t>
  </si>
  <si>
    <t>Psicólogo Valencia</t>
  </si>
  <si>
    <t>Avant Psicología</t>
  </si>
  <si>
    <t xml:space="preserve">Elba Psicología </t>
  </si>
  <si>
    <t>Alemar Psicólogos</t>
  </si>
  <si>
    <t>Apai Psicólogos</t>
  </si>
  <si>
    <t>Edu Psicólogo</t>
  </si>
  <si>
    <t>Centro Integra Valencia</t>
  </si>
  <si>
    <t xml:space="preserve">Dolores Martínez </t>
  </si>
  <si>
    <t>Javier Brotons Miró</t>
  </si>
  <si>
    <t>Test de velocidad 4G (.seg)</t>
  </si>
  <si>
    <t>Valoración Google</t>
  </si>
  <si>
    <t>Frecuencia de publicación objetivo</t>
  </si>
  <si>
    <t>Psicólogos Valencia</t>
  </si>
  <si>
    <t>Performance</t>
  </si>
  <si>
    <t>Accesibility</t>
  </si>
  <si>
    <t>Best Practices</t>
  </si>
  <si>
    <t>SEO</t>
  </si>
  <si>
    <t xml:space="preserve">https://www.dmpsicologa.es/test/index.html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</si>
</sst>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_ ;[Red]\-#,##0.0\ "/>
  </numFmts>
  <fonts count="10">
    <font>
      <sz val="12"/>
      <color theme="1"/>
      <name val="Calibri"/>
      <family val="2"/>
      <scheme val="minor"/>
    </font>
    <font>
      <sz val="10"/>
      <color theme="1"/>
      <name val="Avenir Book"/>
      <family val="2"/>
    </font>
    <font>
      <sz val="10"/>
      <color theme="0"/>
      <name val="Avenir Book"/>
      <family val="2"/>
    </font>
    <font>
      <b/>
      <sz val="10"/>
      <color theme="0"/>
      <name val="Avenir Book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venir Book"/>
      <family val="2"/>
    </font>
    <font>
      <i/>
      <sz val="10"/>
      <color theme="1"/>
      <name val="Avenir Book"/>
      <family val="2"/>
    </font>
    <font>
      <sz val="10"/>
      <name val="Avenir Book"/>
      <family val="2"/>
    </font>
    <font>
      <b/>
      <sz val="10"/>
      <color theme="1"/>
      <name val="Avenir Book"/>
      <family val="2"/>
    </font>
    <font>
      <u/>
      <sz val="10"/>
      <color theme="0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134A7C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1" fillId="0" borderId="0" xfId="0" applyNumberFormat="1" applyFont="1" applyAlignment="1">
      <alignment horizontal="right"/>
    </xf>
    <xf numFmtId="0" fontId="2" fillId="2" borderId="0" xfId="0" applyFont="1" applyFill="1"/>
    <xf numFmtId="6" fontId="2" fillId="2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164" fontId="2" fillId="2" borderId="0" xfId="0" applyNumberFormat="1" applyFont="1" applyFill="1"/>
    <xf numFmtId="0" fontId="5" fillId="0" borderId="0" xfId="1" applyFont="1"/>
    <xf numFmtId="0" fontId="5" fillId="0" borderId="0" xfId="1" applyFont="1" applyFill="1"/>
    <xf numFmtId="0" fontId="1" fillId="0" borderId="1" xfId="0" applyFont="1" applyBorder="1"/>
    <xf numFmtId="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 applyAlignment="1">
      <alignment vertical="center" wrapText="1"/>
    </xf>
    <xf numFmtId="6" fontId="1" fillId="0" borderId="0" xfId="0" applyNumberFormat="1" applyFont="1" applyAlignment="1">
      <alignment vertical="center" wrapText="1"/>
    </xf>
    <xf numFmtId="0" fontId="5" fillId="0" borderId="0" xfId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6" fontId="1" fillId="3" borderId="0" xfId="0" applyNumberFormat="1" applyFont="1" applyFill="1" applyAlignment="1">
      <alignment vertical="center" wrapText="1"/>
    </xf>
    <xf numFmtId="6" fontId="1" fillId="3" borderId="0" xfId="0" applyNumberFormat="1" applyFont="1" applyFill="1"/>
    <xf numFmtId="6" fontId="1" fillId="3" borderId="0" xfId="0" applyNumberFormat="1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1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164" fontId="1" fillId="0" borderId="0" xfId="0" applyNumberFormat="1" applyFont="1" applyAlignment="1">
      <alignment vertical="center"/>
    </xf>
    <xf numFmtId="6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2" fillId="2" borderId="0" xfId="0" applyNumberFormat="1" applyFont="1" applyFill="1"/>
    <xf numFmtId="0" fontId="2" fillId="2" borderId="0" xfId="0" applyFont="1" applyFill="1" applyAlignment="1">
      <alignment vertical="center"/>
    </xf>
    <xf numFmtId="6" fontId="2" fillId="2" borderId="0" xfId="0" applyNumberFormat="1" applyFont="1" applyFill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3" fillId="2" borderId="0" xfId="0" applyFont="1" applyFill="1" applyAlignment="1">
      <alignment vertical="center"/>
    </xf>
    <xf numFmtId="0" fontId="4" fillId="0" borderId="0" xfId="1" applyAlignment="1">
      <alignment vertical="center"/>
    </xf>
    <xf numFmtId="1" fontId="8" fillId="0" borderId="0" xfId="0" applyNumberFormat="1" applyFont="1" applyAlignment="1">
      <alignment vertical="center" wrapText="1"/>
    </xf>
    <xf numFmtId="1" fontId="8" fillId="0" borderId="0" xfId="0" applyNumberFormat="1" applyFont="1"/>
    <xf numFmtId="1" fontId="3" fillId="2" borderId="0" xfId="0" applyNumberFormat="1" applyFont="1" applyFill="1"/>
    <xf numFmtId="0" fontId="9" fillId="2" borderId="0" xfId="1" applyFont="1" applyFill="1"/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b/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64" formatCode="#,##0.0_ ;[Red]\-#,##0.0\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64" formatCode="#,##0.0_ ;[Red]\-#,##0.0\ 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64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  <numFmt numFmtId="10" formatCode="#,##0\ &quot;€&quot;;[Red]\-#,##0\ &quot;€&quot;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venir Book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13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Comparativa Análisis Lighthouse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Lighthouse!$C$1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Lighthouse!$A$2:$B$12</c:f>
              <c:strCache>
                <c:ptCount val="11"/>
                <c:pt idx="0">
                  <c:v>Aberlardo Psicólogo</c:v>
                </c:pt>
                <c:pt idx="1">
                  <c:v>Clínica Mercedes Flórez</c:v>
                </c:pt>
                <c:pt idx="2">
                  <c:v>Albiach Psicólogos</c:v>
                </c:pt>
                <c:pt idx="3">
                  <c:v>Javier Brotons Miró</c:v>
                </c:pt>
                <c:pt idx="4">
                  <c:v>Avant Psicología</c:v>
                </c:pt>
                <c:pt idx="5">
                  <c:v>Elba Psicología </c:v>
                </c:pt>
                <c:pt idx="6">
                  <c:v>Alemar Psicólogos</c:v>
                </c:pt>
                <c:pt idx="7">
                  <c:v>Apai Psicólogos</c:v>
                </c:pt>
                <c:pt idx="8">
                  <c:v>Edu Psicólogo</c:v>
                </c:pt>
                <c:pt idx="9">
                  <c:v>Centro Integra Valencia</c:v>
                </c:pt>
                <c:pt idx="10">
                  <c:v>Dolores Martínez </c:v>
                </c:pt>
              </c:strCache>
            </c:strRef>
          </c:cat>
          <c:val>
            <c:numRef>
              <c:f>Lighthouse!$C$2:$C$12</c:f>
              <c:numCache>
                <c:formatCode>0</c:formatCode>
                <c:ptCount val="11"/>
                <c:pt idx="0">
                  <c:v>19</c:v>
                </c:pt>
                <c:pt idx="1">
                  <c:v>57</c:v>
                </c:pt>
                <c:pt idx="2">
                  <c:v>75</c:v>
                </c:pt>
                <c:pt idx="3">
                  <c:v>73</c:v>
                </c:pt>
                <c:pt idx="4">
                  <c:v>66</c:v>
                </c:pt>
                <c:pt idx="5">
                  <c:v>61</c:v>
                </c:pt>
                <c:pt idx="6">
                  <c:v>64</c:v>
                </c:pt>
                <c:pt idx="7">
                  <c:v>59</c:v>
                </c:pt>
                <c:pt idx="8">
                  <c:v>32</c:v>
                </c:pt>
                <c:pt idx="9">
                  <c:v>73</c:v>
                </c:pt>
                <c:pt idx="1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9-F042-A1A4-07024F8D3710}"/>
            </c:ext>
          </c:extLst>
        </c:ser>
        <c:ser>
          <c:idx val="1"/>
          <c:order val="1"/>
          <c:tx>
            <c:strRef>
              <c:f>Lighthouse!$D$1</c:f>
              <c:strCache>
                <c:ptCount val="1"/>
                <c:pt idx="0">
                  <c:v>Accesibility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Lighthouse!$A$2:$B$12</c:f>
              <c:strCache>
                <c:ptCount val="11"/>
                <c:pt idx="0">
                  <c:v>Aberlardo Psicólogo</c:v>
                </c:pt>
                <c:pt idx="1">
                  <c:v>Clínica Mercedes Flórez</c:v>
                </c:pt>
                <c:pt idx="2">
                  <c:v>Albiach Psicólogos</c:v>
                </c:pt>
                <c:pt idx="3">
                  <c:v>Javier Brotons Miró</c:v>
                </c:pt>
                <c:pt idx="4">
                  <c:v>Avant Psicología</c:v>
                </c:pt>
                <c:pt idx="5">
                  <c:v>Elba Psicología </c:v>
                </c:pt>
                <c:pt idx="6">
                  <c:v>Alemar Psicólogos</c:v>
                </c:pt>
                <c:pt idx="7">
                  <c:v>Apai Psicólogos</c:v>
                </c:pt>
                <c:pt idx="8">
                  <c:v>Edu Psicólogo</c:v>
                </c:pt>
                <c:pt idx="9">
                  <c:v>Centro Integra Valencia</c:v>
                </c:pt>
                <c:pt idx="10">
                  <c:v>Dolores Martínez </c:v>
                </c:pt>
              </c:strCache>
            </c:strRef>
          </c:cat>
          <c:val>
            <c:numRef>
              <c:f>Lighthouse!$D$2:$D$12</c:f>
              <c:numCache>
                <c:formatCode>0</c:formatCode>
                <c:ptCount val="11"/>
                <c:pt idx="0">
                  <c:v>83</c:v>
                </c:pt>
                <c:pt idx="1">
                  <c:v>96</c:v>
                </c:pt>
                <c:pt idx="2">
                  <c:v>81</c:v>
                </c:pt>
                <c:pt idx="3">
                  <c:v>83</c:v>
                </c:pt>
                <c:pt idx="4">
                  <c:v>84</c:v>
                </c:pt>
                <c:pt idx="5">
                  <c:v>63</c:v>
                </c:pt>
                <c:pt idx="6">
                  <c:v>87</c:v>
                </c:pt>
                <c:pt idx="7">
                  <c:v>79</c:v>
                </c:pt>
                <c:pt idx="8">
                  <c:v>93</c:v>
                </c:pt>
                <c:pt idx="9">
                  <c:v>94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9-F042-A1A4-07024F8D3710}"/>
            </c:ext>
          </c:extLst>
        </c:ser>
        <c:ser>
          <c:idx val="2"/>
          <c:order val="2"/>
          <c:tx>
            <c:strRef>
              <c:f>Lighthouse!$E$1</c:f>
              <c:strCache>
                <c:ptCount val="1"/>
                <c:pt idx="0">
                  <c:v>Best Practices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Lighthouse!$A$2:$B$12</c:f>
              <c:strCache>
                <c:ptCount val="11"/>
                <c:pt idx="0">
                  <c:v>Aberlardo Psicólogo</c:v>
                </c:pt>
                <c:pt idx="1">
                  <c:v>Clínica Mercedes Flórez</c:v>
                </c:pt>
                <c:pt idx="2">
                  <c:v>Albiach Psicólogos</c:v>
                </c:pt>
                <c:pt idx="3">
                  <c:v>Javier Brotons Miró</c:v>
                </c:pt>
                <c:pt idx="4">
                  <c:v>Avant Psicología</c:v>
                </c:pt>
                <c:pt idx="5">
                  <c:v>Elba Psicología </c:v>
                </c:pt>
                <c:pt idx="6">
                  <c:v>Alemar Psicólogos</c:v>
                </c:pt>
                <c:pt idx="7">
                  <c:v>Apai Psicólogos</c:v>
                </c:pt>
                <c:pt idx="8">
                  <c:v>Edu Psicólogo</c:v>
                </c:pt>
                <c:pt idx="9">
                  <c:v>Centro Integra Valencia</c:v>
                </c:pt>
                <c:pt idx="10">
                  <c:v>Dolores Martínez </c:v>
                </c:pt>
              </c:strCache>
            </c:strRef>
          </c:cat>
          <c:val>
            <c:numRef>
              <c:f>Lighthouse!$E$2:$E$12</c:f>
              <c:numCache>
                <c:formatCode>0</c:formatCode>
                <c:ptCount val="11"/>
                <c:pt idx="0">
                  <c:v>73</c:v>
                </c:pt>
                <c:pt idx="1">
                  <c:v>93</c:v>
                </c:pt>
                <c:pt idx="2">
                  <c:v>80</c:v>
                </c:pt>
                <c:pt idx="3">
                  <c:v>80</c:v>
                </c:pt>
                <c:pt idx="4">
                  <c:v>87</c:v>
                </c:pt>
                <c:pt idx="5">
                  <c:v>73</c:v>
                </c:pt>
                <c:pt idx="6">
                  <c:v>93</c:v>
                </c:pt>
                <c:pt idx="7">
                  <c:v>87</c:v>
                </c:pt>
                <c:pt idx="8">
                  <c:v>93</c:v>
                </c:pt>
                <c:pt idx="9">
                  <c:v>87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D9-F042-A1A4-07024F8D3710}"/>
            </c:ext>
          </c:extLst>
        </c:ser>
        <c:ser>
          <c:idx val="3"/>
          <c:order val="3"/>
          <c:tx>
            <c:strRef>
              <c:f>Lighthouse!$F$1</c:f>
              <c:strCache>
                <c:ptCount val="1"/>
                <c:pt idx="0">
                  <c:v>SEO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Lighthouse!$A$2:$B$12</c:f>
              <c:strCache>
                <c:ptCount val="11"/>
                <c:pt idx="0">
                  <c:v>Aberlardo Psicólogo</c:v>
                </c:pt>
                <c:pt idx="1">
                  <c:v>Clínica Mercedes Flórez</c:v>
                </c:pt>
                <c:pt idx="2">
                  <c:v>Albiach Psicólogos</c:v>
                </c:pt>
                <c:pt idx="3">
                  <c:v>Javier Brotons Miró</c:v>
                </c:pt>
                <c:pt idx="4">
                  <c:v>Avant Psicología</c:v>
                </c:pt>
                <c:pt idx="5">
                  <c:v>Elba Psicología </c:v>
                </c:pt>
                <c:pt idx="6">
                  <c:v>Alemar Psicólogos</c:v>
                </c:pt>
                <c:pt idx="7">
                  <c:v>Apai Psicólogos</c:v>
                </c:pt>
                <c:pt idx="8">
                  <c:v>Edu Psicólogo</c:v>
                </c:pt>
                <c:pt idx="9">
                  <c:v>Centro Integra Valencia</c:v>
                </c:pt>
                <c:pt idx="10">
                  <c:v>Dolores Martínez </c:v>
                </c:pt>
              </c:strCache>
            </c:strRef>
          </c:cat>
          <c:val>
            <c:numRef>
              <c:f>Lighthouse!$F$2:$F$12</c:f>
              <c:numCache>
                <c:formatCode>0</c:formatCode>
                <c:ptCount val="11"/>
                <c:pt idx="0">
                  <c:v>100</c:v>
                </c:pt>
                <c:pt idx="1">
                  <c:v>93</c:v>
                </c:pt>
                <c:pt idx="2">
                  <c:v>87</c:v>
                </c:pt>
                <c:pt idx="3">
                  <c:v>92</c:v>
                </c:pt>
                <c:pt idx="4">
                  <c:v>83</c:v>
                </c:pt>
                <c:pt idx="5">
                  <c:v>85</c:v>
                </c:pt>
                <c:pt idx="6">
                  <c:v>100</c:v>
                </c:pt>
                <c:pt idx="7">
                  <c:v>86</c:v>
                </c:pt>
                <c:pt idx="8">
                  <c:v>86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D9-F042-A1A4-07024F8D371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727"/>
        <c:axId val="2012258815"/>
      </c:barChart>
      <c:catAx>
        <c:axId val="200995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2258815"/>
        <c:crosses val="autoZero"/>
        <c:auto val="1"/>
        <c:lblAlgn val="ctr"/>
        <c:lblOffset val="100"/>
        <c:noMultiLvlLbl val="0"/>
      </c:catAx>
      <c:valAx>
        <c:axId val="2012258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Puntuación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099517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15</xdr:row>
      <xdr:rowOff>81280</xdr:rowOff>
    </xdr:from>
    <xdr:to>
      <xdr:col>7</xdr:col>
      <xdr:colOff>711200</xdr:colOff>
      <xdr:row>38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875644-96ED-C54B-9818-62C4CE997D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91EF01-AB71-B745-98D2-D254344FD204}" name="Tabla1" displayName="Tabla1" ref="A1:J13" totalsRowCount="1" headerRowDxfId="97" dataDxfId="96">
  <autoFilter ref="A1:J12" xr:uid="{87F3183A-6527-8A42-9CFE-3FECBE9DCA50}"/>
  <tableColumns count="10">
    <tableColumn id="1" xr3:uid="{58050352-FCFA-C146-A4DC-E06537DF8D61}" name="Empresa" dataDxfId="95" totalsRowDxfId="94"/>
    <tableColumn id="2" xr3:uid="{5F97D7A4-F1CD-8042-865F-A29002A7F415}" name="S. Individual" totalsRowFunction="average" dataDxfId="93" totalsRowDxfId="92"/>
    <tableColumn id="3" xr3:uid="{B6E64E76-0D4B-E841-9B8B-46DB468806D3}" name="S. Pareja" totalsRowFunction="average" dataDxfId="91" totalsRowDxfId="90"/>
    <tableColumn id="4" xr3:uid="{3C8F4BA7-4715-EB4E-BAD7-03239AAC9CE8}" name="S. Desempleo" totalsRowFunction="average" dataDxfId="89" totalsRowDxfId="88"/>
    <tableColumn id="5" xr3:uid="{2B02D52C-2A9D-3548-BFFF-B5042E8828D4}" name="S. Estudio" totalsRowFunction="average" dataDxfId="87" totalsRowDxfId="86"/>
    <tableColumn id="6" xr3:uid="{1015B4E6-B0B7-B448-8097-C45CD6A95061}" name="S. Informes (Promedio)" totalsRowFunction="average" dataDxfId="85" totalsRowDxfId="84"/>
    <tableColumn id="7" xr3:uid="{0E3F8E3A-C53C-B848-9FD7-AF3F36A68B08}" name="S. Online" totalsRowFunction="average" dataDxfId="83" totalsRowDxfId="82"/>
    <tableColumn id="8" xr3:uid="{5F7F166D-9B8B-C346-A62B-919913883A4B}" name="S. Intervención Familiar" totalsRowFunction="average" dataDxfId="81" totalsRowDxfId="80"/>
    <tableColumn id="9" xr3:uid="{E205A364-7E0E-B545-A5AE-2F9B3B0F587E}" name="S. Terapia de Grupo" totalsRowFunction="average" dataDxfId="79" totalsRowDxfId="78"/>
    <tableColumn id="10" xr3:uid="{701F19BF-8547-814B-9130-EA7ECEAED58A}" name="Comentarios" dataDxfId="77" totalsRowDxfId="7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CB4385-0981-994D-9870-080E9E9BD0CF}" name="Tabla13" displayName="Tabla13" ref="A1:E13" totalsRowCount="1" headerRowDxfId="75" dataDxfId="74">
  <autoFilter ref="A1:E12" xr:uid="{D9F3B89B-3B83-194C-B4CD-D2EF95F087F8}"/>
  <tableColumns count="5">
    <tableColumn id="1" xr3:uid="{99223F70-A01C-294A-AF5E-6C9CF6B9A93C}" name="Empresa" dataDxfId="73" totalsRowDxfId="72"/>
    <tableColumn id="11" xr3:uid="{203AE7F6-E007-0543-8223-14252DC14CC5}" name="Web" dataDxfId="71" totalsRowDxfId="70"/>
    <tableColumn id="2" xr3:uid="{B79E42A5-2951-EE4D-A389-88D1902F924B}" name="Test de velocidad 4G (.seg)" totalsRowFunction="average" dataDxfId="69" totalsRowDxfId="68"/>
    <tableColumn id="12" xr3:uid="{7B775744-985E-EC4C-8715-207EDBDD8FF4}" name="Valoración Google" dataDxfId="67" totalsRowDxfId="66"/>
    <tableColumn id="10" xr3:uid="{5C29F8ED-11E6-FD46-8E02-5AD12ECC97AA}" name="Comentarios" dataDxfId="65" totalsRowDxfId="6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404623-2966-264C-830E-6B2EFEC8E673}" name="Tabla1346" displayName="Tabla1346" ref="A1:D13" totalsRowCount="1" headerRowDxfId="63" dataDxfId="62">
  <autoFilter ref="A1:D12" xr:uid="{BA330BD1-D0A6-8146-A274-3B6C6A6E51F3}"/>
  <tableColumns count="4">
    <tableColumn id="1" xr3:uid="{846C0F03-E786-104E-97DA-0D6C4DE8399C}" name="Empresa" dataDxfId="61" totalsRowDxfId="60"/>
    <tableColumn id="11" xr3:uid="{DAFB8950-7149-6B49-878C-B35276851DC0}" name="Web" dataDxfId="59" totalsRowDxfId="58"/>
    <tableColumn id="10" xr3:uid="{BE56EFAF-E1D1-3444-B862-BB0F55FD721A}" name="Metas" dataDxfId="57" totalsRowDxfId="56"/>
    <tableColumn id="5" xr3:uid="{33067AD0-ABCB-9C42-94E7-241EB76196A0}" name="Comentarios" dataDxfId="55" totalsRowDxfId="5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D84BCD-5703-1546-9677-C2DED4A53CC6}" name="Tabla134" displayName="Tabla134" ref="A1:G13" totalsRowCount="1" headerRowDxfId="53" dataDxfId="52">
  <autoFilter ref="A1:G12" xr:uid="{59118C71-F1CB-DB4B-8233-310E0AF973D6}"/>
  <tableColumns count="7">
    <tableColumn id="1" xr3:uid="{097E9EFD-0FCE-9D42-AD1A-8D84D9A2B97C}" name="Empresa" dataDxfId="51" totalsRowDxfId="50"/>
    <tableColumn id="11" xr3:uid="{62495A2D-146D-C342-8CC6-3E686EB15D0C}" name="Web" dataDxfId="49" totalsRowDxfId="48"/>
    <tableColumn id="2" xr3:uid="{622EB431-7E59-7342-9E57-D938132EE014}" name="Psicologo Valencia" dataDxfId="47" totalsRowDxfId="46"/>
    <tableColumn id="4" xr3:uid="{901D6B80-2BBE-1044-A111-C54A16CBF935}" name="Psicologos Valencia" dataDxfId="45" totalsRowDxfId="44"/>
    <tableColumn id="3" xr3:uid="{79CECC9E-7779-4542-A24C-CF26B38722C1}" name="Psicología Valencia" dataDxfId="43" totalsRowDxfId="42"/>
    <tableColumn id="12" xr3:uid="{5C6958E2-C067-FF4F-BE34-D18A5726A95A}" name="Terapia Valencia" dataDxfId="41" totalsRowDxfId="40"/>
    <tableColumn id="10" xr3:uid="{488BB781-948B-7A4F-9C88-26A7C54DB28D}" name="Comentarios" dataDxfId="39" totalsRowDxfId="3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5A03BE-512F-8843-9D31-492518A01ADA}" name="Tabla1345" displayName="Tabla1345" ref="A1:J13" totalsRowCount="1" headerRowDxfId="37" dataDxfId="36">
  <autoFilter ref="A1:J12" xr:uid="{A2E4AFB4-8C8A-9341-9824-CFE7D57115E2}"/>
  <tableColumns count="10">
    <tableColumn id="1" xr3:uid="{549F03C5-4D74-BB49-A2E9-955D4415F94B}" name="Empresa" dataDxfId="35" totalsRowDxfId="34"/>
    <tableColumn id="11" xr3:uid="{4D218802-A369-E54D-B3DE-A3B9D7E600E2}" name="Web" dataDxfId="33" totalsRowDxfId="32"/>
    <tableColumn id="7" xr3:uid="{C4D7C6F7-994C-684E-9B1F-B1E75ADE32C4}" name="Año Web" dataDxfId="31" totalsRowDxfId="30" dataCellStyle="Hipervínculo"/>
    <tableColumn id="2" xr3:uid="{DEDD50C5-DC5D-5741-9E81-E5BA40E98882}" name="Blog (Si/No)" dataDxfId="29" totalsRowDxfId="28"/>
    <tableColumn id="3" xr3:uid="{CF6C325D-DFC3-DE48-96CA-01A54B258371}" name="Plublicaciones 2018" dataDxfId="27" totalsRowDxfId="26"/>
    <tableColumn id="4" xr3:uid="{4E728CB2-F7BC-6540-8DD3-93F0F63778FE}" name="Plublicaciones 2019" dataDxfId="25" totalsRowDxfId="24"/>
    <tableColumn id="5" xr3:uid="{A9646AFF-2DF0-E24E-952E-5A4C35450F3D}" name="Plublicaciones 2020" dataDxfId="23" totalsRowDxfId="22"/>
    <tableColumn id="6" xr3:uid="{F9E41099-4B89-A642-B9F7-4BC328CDD7A7}" name="Plublicaciones 2021" dataDxfId="21" totalsRowDxfId="20"/>
    <tableColumn id="12" xr3:uid="{2E570D72-4E67-DA48-9BB8-6778DAAC84B6}" name="Promedio" dataDxfId="19" totalsRowDxfId="18">
      <calculatedColumnFormula>AVERAGE(Tabla1345[[#This Row],[Plublicaciones 2018]:[Plublicaciones 2021]])</calculatedColumnFormula>
    </tableColumn>
    <tableColumn id="10" xr3:uid="{3BF7C2E4-B92D-4F40-9091-477545234623}" name="Comentarios" dataDxfId="17" totalsRowDxfId="1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E70214E-2C6F-8B46-9848-CC0E885E13B4}" name="Tabla1347" displayName="Tabla1347" ref="A1:G13" totalsRowCount="1" headerRowDxfId="15" dataDxfId="14">
  <autoFilter ref="A1:G12" xr:uid="{E23C8104-150B-1F4E-8A62-644FDF27D9F4}"/>
  <tableColumns count="7">
    <tableColumn id="1" xr3:uid="{BAA83B14-146B-AF49-B5F3-D476A47DC2B6}" name="Empresa" dataDxfId="13" totalsRowDxfId="12"/>
    <tableColumn id="11" xr3:uid="{52FD6170-F787-B341-BBE9-CD3E40B1AD55}" name="Web" dataDxfId="11" totalsRowDxfId="10"/>
    <tableColumn id="2" xr3:uid="{FB2D5E91-41D1-3740-AE04-2FF1DFFEB953}" name="Performance" dataDxfId="9" totalsRowDxfId="8"/>
    <tableColumn id="4" xr3:uid="{FE33AB40-8774-CF4A-9060-B821D48F04D7}" name="Accesibility" dataDxfId="7" totalsRowDxfId="6"/>
    <tableColumn id="3" xr3:uid="{D8CA6C4E-7C5B-DF4D-8BF5-A9A96EAD1B1D}" name="Best Practices" dataDxfId="5" totalsRowDxfId="4"/>
    <tableColumn id="12" xr3:uid="{5812FCA9-41C0-1440-A4D2-A75BC6204BFD}" name="SEO" dataDxfId="3" totalsRowDxfId="2"/>
    <tableColumn id="10" xr3:uid="{DC72954E-A823-6844-B3AA-E08C1B95BA6F}" name="Comentarios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entrointegravalencia.com/" TargetMode="External"/><Relationship Id="rId3" Type="http://schemas.openxmlformats.org/officeDocument/2006/relationships/hyperlink" Target="https://www.avantpsicologia.com/" TargetMode="External"/><Relationship Id="rId7" Type="http://schemas.openxmlformats.org/officeDocument/2006/relationships/hyperlink" Target="https://edupsicologo.com/?reload=910089" TargetMode="External"/><Relationship Id="rId2" Type="http://schemas.openxmlformats.org/officeDocument/2006/relationships/hyperlink" Target="https://www.psicologo-valencia.es/" TargetMode="External"/><Relationship Id="rId1" Type="http://schemas.openxmlformats.org/officeDocument/2006/relationships/hyperlink" Target="https://albiachpsicologos.es/" TargetMode="External"/><Relationship Id="rId6" Type="http://schemas.openxmlformats.org/officeDocument/2006/relationships/hyperlink" Target="https://www.apai-psicologos.com/" TargetMode="External"/><Relationship Id="rId11" Type="http://schemas.openxmlformats.org/officeDocument/2006/relationships/table" Target="../tables/table2.xml"/><Relationship Id="rId5" Type="http://schemas.openxmlformats.org/officeDocument/2006/relationships/hyperlink" Target="https://www.alemarpsicologos.es/" TargetMode="External"/><Relationship Id="rId10" Type="http://schemas.openxmlformats.org/officeDocument/2006/relationships/hyperlink" Target="https://www.abelardocanalejopsicologo.com/" TargetMode="External"/><Relationship Id="rId4" Type="http://schemas.openxmlformats.org/officeDocument/2006/relationships/hyperlink" Target="https://elbapsicologas.com/" TargetMode="External"/><Relationship Id="rId9" Type="http://schemas.openxmlformats.org/officeDocument/2006/relationships/hyperlink" Target="https://clinicamercedesflorez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entrointegravalencia.com/" TargetMode="External"/><Relationship Id="rId3" Type="http://schemas.openxmlformats.org/officeDocument/2006/relationships/hyperlink" Target="https://www.avantpsicologia.com/" TargetMode="External"/><Relationship Id="rId7" Type="http://schemas.openxmlformats.org/officeDocument/2006/relationships/hyperlink" Target="https://edupsicologo.com/?reload=910089" TargetMode="External"/><Relationship Id="rId2" Type="http://schemas.openxmlformats.org/officeDocument/2006/relationships/hyperlink" Target="https://www.psicologo-valencia.es/" TargetMode="External"/><Relationship Id="rId1" Type="http://schemas.openxmlformats.org/officeDocument/2006/relationships/hyperlink" Target="https://albiachpsicologos.es/" TargetMode="External"/><Relationship Id="rId6" Type="http://schemas.openxmlformats.org/officeDocument/2006/relationships/hyperlink" Target="https://www.apai-psicologos.com/" TargetMode="External"/><Relationship Id="rId11" Type="http://schemas.openxmlformats.org/officeDocument/2006/relationships/table" Target="../tables/table3.xml"/><Relationship Id="rId5" Type="http://schemas.openxmlformats.org/officeDocument/2006/relationships/hyperlink" Target="https://www.alemarpsicologos.es/" TargetMode="External"/><Relationship Id="rId10" Type="http://schemas.openxmlformats.org/officeDocument/2006/relationships/hyperlink" Target="https://www.abelardocanalejopsicologo.com/" TargetMode="External"/><Relationship Id="rId4" Type="http://schemas.openxmlformats.org/officeDocument/2006/relationships/hyperlink" Target="https://elbapsicologas.com/" TargetMode="External"/><Relationship Id="rId9" Type="http://schemas.openxmlformats.org/officeDocument/2006/relationships/hyperlink" Target="https://clinicamercedesflorez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entrointegravalencia.com/" TargetMode="External"/><Relationship Id="rId3" Type="http://schemas.openxmlformats.org/officeDocument/2006/relationships/hyperlink" Target="https://www.avantpsicologia.com/" TargetMode="External"/><Relationship Id="rId7" Type="http://schemas.openxmlformats.org/officeDocument/2006/relationships/hyperlink" Target="https://edupsicologo.com/?reload=910089" TargetMode="External"/><Relationship Id="rId2" Type="http://schemas.openxmlformats.org/officeDocument/2006/relationships/hyperlink" Target="https://www.psicologo-valencia.es/" TargetMode="External"/><Relationship Id="rId1" Type="http://schemas.openxmlformats.org/officeDocument/2006/relationships/hyperlink" Target="https://albiachpsicologos.es/" TargetMode="External"/><Relationship Id="rId6" Type="http://schemas.openxmlformats.org/officeDocument/2006/relationships/hyperlink" Target="https://www.apai-psicologos.com/" TargetMode="External"/><Relationship Id="rId11" Type="http://schemas.openxmlformats.org/officeDocument/2006/relationships/table" Target="../tables/table4.xml"/><Relationship Id="rId5" Type="http://schemas.openxmlformats.org/officeDocument/2006/relationships/hyperlink" Target="https://www.alemarpsicologos.es/" TargetMode="External"/><Relationship Id="rId10" Type="http://schemas.openxmlformats.org/officeDocument/2006/relationships/hyperlink" Target="https://clinicamercedesflorez.com/" TargetMode="External"/><Relationship Id="rId4" Type="http://schemas.openxmlformats.org/officeDocument/2006/relationships/hyperlink" Target="https://elbapsicologas.com/" TargetMode="External"/><Relationship Id="rId9" Type="http://schemas.openxmlformats.org/officeDocument/2006/relationships/hyperlink" Target="https://www.abelardocanalejopsicologo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entrointegravalencia.com/" TargetMode="External"/><Relationship Id="rId3" Type="http://schemas.openxmlformats.org/officeDocument/2006/relationships/hyperlink" Target="https://www.avantpsicologia.com/" TargetMode="External"/><Relationship Id="rId7" Type="http://schemas.openxmlformats.org/officeDocument/2006/relationships/hyperlink" Target="https://edupsicologo.com/?reload=910089" TargetMode="External"/><Relationship Id="rId2" Type="http://schemas.openxmlformats.org/officeDocument/2006/relationships/hyperlink" Target="https://www.psicologo-valencia.es/" TargetMode="External"/><Relationship Id="rId1" Type="http://schemas.openxmlformats.org/officeDocument/2006/relationships/hyperlink" Target="https://albiachpsicologos.es/" TargetMode="External"/><Relationship Id="rId6" Type="http://schemas.openxmlformats.org/officeDocument/2006/relationships/hyperlink" Target="https://www.apai-psicologos.com/" TargetMode="External"/><Relationship Id="rId11" Type="http://schemas.openxmlformats.org/officeDocument/2006/relationships/table" Target="../tables/table5.xml"/><Relationship Id="rId5" Type="http://schemas.openxmlformats.org/officeDocument/2006/relationships/hyperlink" Target="https://www.alemarpsicologos.es/" TargetMode="External"/><Relationship Id="rId10" Type="http://schemas.openxmlformats.org/officeDocument/2006/relationships/hyperlink" Target="https://clinicamercedesflorez.com/" TargetMode="External"/><Relationship Id="rId4" Type="http://schemas.openxmlformats.org/officeDocument/2006/relationships/hyperlink" Target="https://elbapsicologas.com/" TargetMode="External"/><Relationship Id="rId9" Type="http://schemas.openxmlformats.org/officeDocument/2006/relationships/hyperlink" Target="https://www.abelardocanalejopsicologo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entrointegravalencia.com/" TargetMode="External"/><Relationship Id="rId13" Type="http://schemas.openxmlformats.org/officeDocument/2006/relationships/table" Target="../tables/table6.xml"/><Relationship Id="rId3" Type="http://schemas.openxmlformats.org/officeDocument/2006/relationships/hyperlink" Target="https://www.avantpsicologia.com/" TargetMode="External"/><Relationship Id="rId7" Type="http://schemas.openxmlformats.org/officeDocument/2006/relationships/hyperlink" Target="https://edupsicologo.com/?reload=910089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psicologo-valencia.es/" TargetMode="External"/><Relationship Id="rId1" Type="http://schemas.openxmlformats.org/officeDocument/2006/relationships/hyperlink" Target="https://albiachpsicologos.es/" TargetMode="External"/><Relationship Id="rId6" Type="http://schemas.openxmlformats.org/officeDocument/2006/relationships/hyperlink" Target="https://www.apai-psicologos.com/" TargetMode="External"/><Relationship Id="rId11" Type="http://schemas.openxmlformats.org/officeDocument/2006/relationships/hyperlink" Target="https://www.dmpsicologa.es/test/index.html" TargetMode="External"/><Relationship Id="rId5" Type="http://schemas.openxmlformats.org/officeDocument/2006/relationships/hyperlink" Target="https://www.alemarpsicologos.es/" TargetMode="External"/><Relationship Id="rId10" Type="http://schemas.openxmlformats.org/officeDocument/2006/relationships/hyperlink" Target="https://clinicamercedesflorez.com/" TargetMode="External"/><Relationship Id="rId4" Type="http://schemas.openxmlformats.org/officeDocument/2006/relationships/hyperlink" Target="https://elbapsicologas.com/" TargetMode="External"/><Relationship Id="rId9" Type="http://schemas.openxmlformats.org/officeDocument/2006/relationships/hyperlink" Target="https://www.abelardocanalejopsicolog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BBBF-3B01-B34D-8C04-5A78B7824208}">
  <dimension ref="A1:J18"/>
  <sheetViews>
    <sheetView zoomScale="120" zoomScaleNormal="120" workbookViewId="0">
      <selection activeCell="C30" sqref="C30"/>
    </sheetView>
  </sheetViews>
  <sheetFormatPr baseColWidth="10" defaultColWidth="24.5" defaultRowHeight="15"/>
  <cols>
    <col min="1" max="1" width="25.1640625" style="1" customWidth="1"/>
    <col min="2" max="2" width="13.33203125" style="1" customWidth="1"/>
    <col min="3" max="3" width="10" style="1" customWidth="1"/>
    <col min="4" max="4" width="13.1640625" style="1" customWidth="1"/>
    <col min="5" max="5" width="11" style="1" customWidth="1"/>
    <col min="6" max="6" width="12.33203125" style="1" customWidth="1"/>
    <col min="7" max="7" width="11.83203125" style="1" customWidth="1"/>
    <col min="8" max="8" width="13.5" style="1" customWidth="1"/>
    <col min="9" max="9" width="11.33203125" style="1" customWidth="1"/>
    <col min="10" max="10" width="33.1640625" style="1" customWidth="1"/>
    <col min="11" max="16384" width="24.5" style="1"/>
  </cols>
  <sheetData>
    <row r="1" spans="1:10" s="6" customFormat="1" ht="31" customHeight="1">
      <c r="A1" s="7" t="s">
        <v>24</v>
      </c>
      <c r="B1" s="7" t="s">
        <v>27</v>
      </c>
      <c r="C1" s="7" t="s">
        <v>28</v>
      </c>
      <c r="D1" s="7" t="s">
        <v>29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26</v>
      </c>
    </row>
    <row r="2" spans="1:10" s="6" customFormat="1" ht="16">
      <c r="A2" s="7" t="s">
        <v>72</v>
      </c>
      <c r="B2" s="16">
        <v>50</v>
      </c>
      <c r="C2" s="16">
        <v>60</v>
      </c>
      <c r="D2" s="16"/>
      <c r="E2" s="16"/>
      <c r="F2" s="16"/>
      <c r="G2" s="16">
        <v>50</v>
      </c>
      <c r="H2" s="16"/>
      <c r="I2" s="16"/>
      <c r="J2" s="16"/>
    </row>
    <row r="3" spans="1:10" s="6" customFormat="1" ht="16">
      <c r="A3" s="7" t="s">
        <v>74</v>
      </c>
      <c r="B3" s="23"/>
      <c r="C3" s="23"/>
      <c r="D3" s="23"/>
      <c r="E3" s="23"/>
      <c r="F3" s="23"/>
      <c r="G3" s="23"/>
      <c r="H3" s="23"/>
      <c r="I3" s="23"/>
      <c r="J3" s="16" t="s">
        <v>39</v>
      </c>
    </row>
    <row r="4" spans="1:10">
      <c r="A4" s="28" t="s">
        <v>73</v>
      </c>
      <c r="B4" s="2">
        <v>50</v>
      </c>
      <c r="C4" s="2">
        <v>60</v>
      </c>
      <c r="D4" s="2"/>
      <c r="E4" s="2"/>
      <c r="F4" s="2">
        <v>750</v>
      </c>
      <c r="G4" s="2">
        <v>50</v>
      </c>
      <c r="H4" s="2"/>
      <c r="I4" s="2"/>
      <c r="J4" s="2" t="s">
        <v>14</v>
      </c>
    </row>
    <row r="5" spans="1:10">
      <c r="A5" s="28" t="s">
        <v>83</v>
      </c>
      <c r="B5" s="2">
        <v>50</v>
      </c>
      <c r="C5" s="2">
        <v>60</v>
      </c>
      <c r="D5" s="2"/>
      <c r="E5" s="2"/>
      <c r="F5" s="3"/>
      <c r="G5" s="2"/>
      <c r="H5" s="2">
        <v>60</v>
      </c>
      <c r="I5" s="2">
        <v>30</v>
      </c>
      <c r="J5" s="2"/>
    </row>
    <row r="6" spans="1:10">
      <c r="A6" s="32" t="s">
        <v>76</v>
      </c>
      <c r="B6" s="24"/>
      <c r="C6" s="24"/>
      <c r="D6" s="24"/>
      <c r="E6" s="24"/>
      <c r="F6" s="25"/>
      <c r="G6" s="24"/>
      <c r="H6" s="24"/>
      <c r="I6" s="24"/>
      <c r="J6" s="2" t="s">
        <v>39</v>
      </c>
    </row>
    <row r="7" spans="1:10">
      <c r="A7" s="28" t="s">
        <v>77</v>
      </c>
      <c r="B7" s="2">
        <v>50</v>
      </c>
      <c r="C7" s="2">
        <v>65</v>
      </c>
      <c r="D7" s="2">
        <v>25</v>
      </c>
      <c r="E7" s="2">
        <v>20</v>
      </c>
      <c r="F7" s="2">
        <v>700</v>
      </c>
      <c r="G7" s="2">
        <v>50</v>
      </c>
      <c r="H7" s="2"/>
      <c r="I7" s="2"/>
      <c r="J7" s="2" t="s">
        <v>15</v>
      </c>
    </row>
    <row r="8" spans="1:10">
      <c r="A8" s="28" t="s">
        <v>78</v>
      </c>
      <c r="B8" s="2"/>
      <c r="C8" s="2"/>
      <c r="D8" s="2"/>
      <c r="E8" s="2"/>
      <c r="F8" s="3"/>
      <c r="G8" s="2">
        <v>40</v>
      </c>
      <c r="H8" s="2"/>
      <c r="I8" s="2"/>
      <c r="J8" s="2"/>
    </row>
    <row r="9" spans="1:10">
      <c r="A9" s="32" t="s">
        <v>79</v>
      </c>
      <c r="B9" s="24"/>
      <c r="C9" s="24"/>
      <c r="D9" s="24"/>
      <c r="E9" s="24"/>
      <c r="F9" s="25"/>
      <c r="G9" s="24"/>
      <c r="H9" s="24"/>
      <c r="I9" s="24"/>
      <c r="J9" s="2" t="s">
        <v>39</v>
      </c>
    </row>
    <row r="10" spans="1:10">
      <c r="A10" s="28" t="s">
        <v>80</v>
      </c>
      <c r="B10" s="2">
        <v>45</v>
      </c>
      <c r="C10" s="2"/>
      <c r="D10" s="2"/>
      <c r="E10" s="2"/>
      <c r="F10" s="2"/>
      <c r="G10" s="2">
        <v>39</v>
      </c>
      <c r="H10" s="2"/>
      <c r="I10" s="2"/>
      <c r="J10" s="2"/>
    </row>
    <row r="11" spans="1:10">
      <c r="A11" s="28" t="s">
        <v>81</v>
      </c>
      <c r="B11" s="2">
        <v>50</v>
      </c>
      <c r="C11" s="2">
        <v>65</v>
      </c>
      <c r="D11" s="2"/>
      <c r="E11" s="2"/>
      <c r="F11" s="2"/>
      <c r="G11" s="2">
        <v>50</v>
      </c>
      <c r="H11" s="2">
        <v>45</v>
      </c>
      <c r="I11" s="2"/>
      <c r="J11" s="2"/>
    </row>
    <row r="12" spans="1:10">
      <c r="A12" s="4" t="s">
        <v>82</v>
      </c>
      <c r="B12" s="5">
        <v>50</v>
      </c>
      <c r="C12" s="5">
        <v>60</v>
      </c>
      <c r="D12" s="5">
        <v>25</v>
      </c>
      <c r="E12" s="5">
        <v>50</v>
      </c>
      <c r="F12" s="5">
        <v>700</v>
      </c>
      <c r="G12" s="5">
        <v>50</v>
      </c>
      <c r="H12" s="5">
        <v>65</v>
      </c>
      <c r="I12" s="5">
        <v>35</v>
      </c>
      <c r="J12" s="5" t="s">
        <v>40</v>
      </c>
    </row>
    <row r="13" spans="1:10">
      <c r="B13" s="2">
        <f>SUBTOTAL(101,Tabla1[S. Individual])</f>
        <v>49.285714285714285</v>
      </c>
      <c r="C13" s="2">
        <f>SUBTOTAL(101,Tabla1[S. Pareja])</f>
        <v>61.666666666666664</v>
      </c>
      <c r="D13" s="2">
        <f>SUBTOTAL(101,Tabla1[S. Desempleo])</f>
        <v>25</v>
      </c>
      <c r="E13" s="2">
        <f>SUBTOTAL(101,Tabla1[S. Estudio])</f>
        <v>35</v>
      </c>
      <c r="F13" s="2">
        <f>SUBTOTAL(101,Tabla1[S. Informes (Promedio)])</f>
        <v>716.66666666666663</v>
      </c>
      <c r="G13" s="2">
        <f>SUBTOTAL(101,Tabla1[S. Online])</f>
        <v>47</v>
      </c>
      <c r="H13" s="2">
        <f>SUBTOTAL(101,Tabla1[S. Intervención Familiar])</f>
        <v>56.666666666666664</v>
      </c>
      <c r="I13" s="2">
        <f>SUBTOTAL(101,Tabla1[S. Terapia de Grupo])</f>
        <v>32.5</v>
      </c>
    </row>
    <row r="16" spans="1:10">
      <c r="A16" s="26" t="s">
        <v>36</v>
      </c>
      <c r="B16" s="13">
        <f>MIN(B2:B11)</f>
        <v>45</v>
      </c>
      <c r="C16" s="13">
        <f t="shared" ref="C16:I16" si="0">MIN(C2:C11)</f>
        <v>60</v>
      </c>
      <c r="D16" s="13">
        <f t="shared" si="0"/>
        <v>25</v>
      </c>
      <c r="E16" s="13">
        <f t="shared" si="0"/>
        <v>20</v>
      </c>
      <c r="F16" s="13">
        <f t="shared" si="0"/>
        <v>700</v>
      </c>
      <c r="G16" s="13">
        <f t="shared" si="0"/>
        <v>39</v>
      </c>
      <c r="H16" s="13">
        <f t="shared" si="0"/>
        <v>45</v>
      </c>
      <c r="I16" s="13">
        <f t="shared" si="0"/>
        <v>30</v>
      </c>
      <c r="J16" s="12"/>
    </row>
    <row r="17" spans="1:10">
      <c r="A17" s="26" t="s">
        <v>37</v>
      </c>
      <c r="B17" s="13">
        <f>MAX(B2:B11)</f>
        <v>50</v>
      </c>
      <c r="C17" s="13">
        <f t="shared" ref="C17:I17" si="1">MAX(C2:C11)</f>
        <v>65</v>
      </c>
      <c r="D17" s="13">
        <f t="shared" si="1"/>
        <v>25</v>
      </c>
      <c r="E17" s="13">
        <f t="shared" si="1"/>
        <v>20</v>
      </c>
      <c r="F17" s="13">
        <f t="shared" si="1"/>
        <v>750</v>
      </c>
      <c r="G17" s="13">
        <f t="shared" si="1"/>
        <v>50</v>
      </c>
      <c r="H17" s="13">
        <f t="shared" si="1"/>
        <v>60</v>
      </c>
      <c r="I17" s="13">
        <f t="shared" si="1"/>
        <v>30</v>
      </c>
      <c r="J17" s="12"/>
    </row>
    <row r="18" spans="1:10">
      <c r="A18" s="26" t="s">
        <v>38</v>
      </c>
      <c r="B18" s="13">
        <f>AVERAGE(B2:B11)</f>
        <v>49.166666666666664</v>
      </c>
      <c r="C18" s="13">
        <f t="shared" ref="C18:I18" si="2">AVERAGE(C2:C11)</f>
        <v>62</v>
      </c>
      <c r="D18" s="13">
        <f t="shared" si="2"/>
        <v>25</v>
      </c>
      <c r="E18" s="13">
        <f t="shared" si="2"/>
        <v>20</v>
      </c>
      <c r="F18" s="13">
        <f t="shared" si="2"/>
        <v>725</v>
      </c>
      <c r="G18" s="13">
        <f t="shared" si="2"/>
        <v>46.5</v>
      </c>
      <c r="H18" s="13">
        <f t="shared" si="2"/>
        <v>52.5</v>
      </c>
      <c r="I18" s="13">
        <f t="shared" si="2"/>
        <v>30</v>
      </c>
      <c r="J18" s="1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5F34-C028-C640-A9D4-983E307ECD95}">
  <dimension ref="A1:E17"/>
  <sheetViews>
    <sheetView zoomScale="120" zoomScaleNormal="120" workbookViewId="0">
      <selection activeCell="B2" sqref="B2:B11"/>
    </sheetView>
  </sheetViews>
  <sheetFormatPr baseColWidth="10" defaultColWidth="24.5" defaultRowHeight="15"/>
  <cols>
    <col min="1" max="1" width="25.1640625" style="1" customWidth="1"/>
    <col min="2" max="2" width="37" style="1" customWidth="1"/>
    <col min="3" max="3" width="19.1640625" style="1" customWidth="1"/>
    <col min="4" max="4" width="18.6640625" style="1" customWidth="1"/>
    <col min="5" max="5" width="69.1640625" style="1" customWidth="1"/>
    <col min="6" max="16384" width="24.5" style="1"/>
  </cols>
  <sheetData>
    <row r="1" spans="1:5" s="6" customFormat="1" ht="31" customHeight="1">
      <c r="A1" s="7" t="s">
        <v>24</v>
      </c>
      <c r="B1" s="7" t="s">
        <v>25</v>
      </c>
      <c r="C1" s="7" t="s">
        <v>84</v>
      </c>
      <c r="D1" s="7" t="s">
        <v>85</v>
      </c>
      <c r="E1" s="7" t="s">
        <v>26</v>
      </c>
    </row>
    <row r="2" spans="1:5" s="6" customFormat="1" ht="16">
      <c r="A2" s="7" t="s">
        <v>72</v>
      </c>
      <c r="B2" s="17" t="s">
        <v>19</v>
      </c>
      <c r="C2" s="15">
        <v>4.4000000000000004</v>
      </c>
      <c r="D2" s="16" t="s">
        <v>6</v>
      </c>
      <c r="E2" s="16"/>
    </row>
    <row r="3" spans="1:5" s="6" customFormat="1" ht="16">
      <c r="A3" s="7" t="s">
        <v>74</v>
      </c>
      <c r="B3" s="17" t="s">
        <v>35</v>
      </c>
      <c r="C3" s="15">
        <v>3.2</v>
      </c>
      <c r="D3" s="16" t="s">
        <v>10</v>
      </c>
      <c r="E3" s="16"/>
    </row>
    <row r="4" spans="1:5">
      <c r="A4" s="28" t="s">
        <v>73</v>
      </c>
      <c r="B4" s="29" t="s">
        <v>0</v>
      </c>
      <c r="C4" s="30"/>
      <c r="D4" s="31"/>
      <c r="E4" s="31" t="s">
        <v>1</v>
      </c>
    </row>
    <row r="5" spans="1:5">
      <c r="A5" s="28" t="s">
        <v>83</v>
      </c>
      <c r="B5" s="29" t="s">
        <v>2</v>
      </c>
      <c r="C5" s="30">
        <v>4</v>
      </c>
      <c r="D5" s="31" t="s">
        <v>6</v>
      </c>
      <c r="E5" s="31"/>
    </row>
    <row r="6" spans="1:5">
      <c r="A6" s="32" t="s">
        <v>76</v>
      </c>
      <c r="B6" s="33" t="s">
        <v>3</v>
      </c>
      <c r="C6" s="30">
        <v>1.9</v>
      </c>
      <c r="D6" s="31" t="s">
        <v>4</v>
      </c>
      <c r="E6" s="31"/>
    </row>
    <row r="7" spans="1:5" ht="16">
      <c r="A7" s="28" t="s">
        <v>77</v>
      </c>
      <c r="B7" s="49" t="s">
        <v>5</v>
      </c>
      <c r="C7" s="30">
        <v>4.2</v>
      </c>
      <c r="D7" s="31" t="s">
        <v>6</v>
      </c>
      <c r="E7" s="31"/>
    </row>
    <row r="8" spans="1:5">
      <c r="A8" s="28" t="s">
        <v>78</v>
      </c>
      <c r="B8" s="29" t="s">
        <v>7</v>
      </c>
      <c r="C8" s="30"/>
      <c r="D8" s="31"/>
      <c r="E8" s="31" t="s">
        <v>8</v>
      </c>
    </row>
    <row r="9" spans="1:5">
      <c r="A9" s="32" t="s">
        <v>79</v>
      </c>
      <c r="B9" s="33" t="s">
        <v>9</v>
      </c>
      <c r="C9" s="30">
        <v>2.7</v>
      </c>
      <c r="D9" s="31" t="s">
        <v>10</v>
      </c>
      <c r="E9" s="31"/>
    </row>
    <row r="10" spans="1:5">
      <c r="A10" s="28" t="s">
        <v>80</v>
      </c>
      <c r="B10" s="29" t="s">
        <v>11</v>
      </c>
      <c r="C10" s="30">
        <v>2.7</v>
      </c>
      <c r="D10" s="31" t="s">
        <v>10</v>
      </c>
      <c r="E10" s="31"/>
    </row>
    <row r="11" spans="1:5">
      <c r="A11" s="28" t="s">
        <v>81</v>
      </c>
      <c r="B11" s="29" t="s">
        <v>12</v>
      </c>
      <c r="C11" s="30">
        <v>2.6</v>
      </c>
      <c r="D11" s="31" t="s">
        <v>6</v>
      </c>
      <c r="E11" s="31" t="s">
        <v>13</v>
      </c>
    </row>
    <row r="12" spans="1:5">
      <c r="A12" s="4" t="s">
        <v>82</v>
      </c>
      <c r="B12" s="4"/>
      <c r="C12" s="9"/>
      <c r="D12" s="5"/>
      <c r="E12" s="5"/>
    </row>
    <row r="13" spans="1:5">
      <c r="C13" s="8">
        <f>SUBTOTAL(101,Tabla13[Test de velocidad 4G (.seg)])</f>
        <v>3.2125000000000004</v>
      </c>
      <c r="D13" s="2"/>
    </row>
    <row r="15" spans="1:5">
      <c r="A15" s="26" t="s">
        <v>16</v>
      </c>
      <c r="B15" s="14">
        <f>MIN(C2:C11)</f>
        <v>1.9</v>
      </c>
    </row>
    <row r="16" spans="1:5">
      <c r="A16" s="26" t="s">
        <v>17</v>
      </c>
      <c r="B16" s="14">
        <f>MAX(C2:C11)</f>
        <v>4.4000000000000004</v>
      </c>
    </row>
    <row r="17" spans="1:2">
      <c r="A17" s="26" t="s">
        <v>18</v>
      </c>
      <c r="B17" s="14">
        <f>AVERAGE(C2:C11)</f>
        <v>3.2125000000000004</v>
      </c>
    </row>
  </sheetData>
  <conditionalFormatting sqref="D2">
    <cfRule type="colorScale" priority="1">
      <colorScale>
        <cfvo type="formula" val="&quot;Lenta&quot;"/>
        <cfvo type="formula" val="&quot;Media&quot;"/>
        <cfvo type="formula" val="&quot;Rápida&quot;"/>
        <color rgb="FFC00000"/>
        <color rgb="FFFFC000"/>
        <color theme="9"/>
      </colorScale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4" r:id="rId1" display="https://albiachpsicologos.es/" xr:uid="{DA9882D3-77A5-5E4C-805F-0AC029A01B95}"/>
    <hyperlink ref="B5" r:id="rId2" display="https://www.psicologo-valencia.es/" xr:uid="{EDC69806-ED5A-1240-9EAF-1E29EFC809BF}"/>
    <hyperlink ref="B6" r:id="rId3" xr:uid="{7FDFCDBF-0013-5446-A182-299786D03D55}"/>
    <hyperlink ref="B7" r:id="rId4" xr:uid="{C09191F1-D668-0445-9103-B1C84C3A050F}"/>
    <hyperlink ref="B8" r:id="rId5" xr:uid="{296261FC-9A7A-954F-B148-61D74077A1BB}"/>
    <hyperlink ref="B9" r:id="rId6" xr:uid="{D15B92F6-2EB3-784C-AA02-24FA72B6BA7F}"/>
    <hyperlink ref="B10" r:id="rId7" display="https://edupsicologo.com/?reload=910089" xr:uid="{48C836B0-227F-8044-AF00-FEF6E4932662}"/>
    <hyperlink ref="B11" r:id="rId8" xr:uid="{95735A77-E992-2F41-BF09-9700CAEDBBD8}"/>
    <hyperlink ref="B3" r:id="rId9" xr:uid="{879D14B1-EEC1-2148-A3B0-4A20618EB634}"/>
    <hyperlink ref="B2" r:id="rId10" xr:uid="{FCC5490D-DF88-6147-98FD-0B89CB63C66E}"/>
  </hyperlinks>
  <pageMargins left="0.7" right="0.7" top="0.75" bottom="0.75" header="0.3" footer="0.3"/>
  <tableParts count="1"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BCA3-77A8-A74C-A24E-E9E05D2EBE2D}">
  <dimension ref="A1:D18"/>
  <sheetViews>
    <sheetView zoomScale="120" zoomScaleNormal="120" workbookViewId="0">
      <selection activeCell="B5" sqref="B5"/>
    </sheetView>
  </sheetViews>
  <sheetFormatPr baseColWidth="10" defaultColWidth="24.5" defaultRowHeight="15"/>
  <cols>
    <col min="1" max="1" width="25.1640625" style="1" customWidth="1"/>
    <col min="2" max="2" width="37.5" style="1" customWidth="1"/>
    <col min="3" max="3" width="69.1640625" style="1" customWidth="1"/>
    <col min="4" max="16384" width="24.5" style="1"/>
  </cols>
  <sheetData>
    <row r="1" spans="1:4" s="6" customFormat="1" ht="31" customHeight="1">
      <c r="A1" s="20" t="s">
        <v>24</v>
      </c>
      <c r="B1" s="20" t="s">
        <v>25</v>
      </c>
      <c r="C1" s="7" t="s">
        <v>55</v>
      </c>
      <c r="D1" s="7" t="s">
        <v>26</v>
      </c>
    </row>
    <row r="2" spans="1:4" s="6" customFormat="1" ht="16">
      <c r="A2" s="7" t="s">
        <v>72</v>
      </c>
      <c r="B2" s="17" t="s">
        <v>19</v>
      </c>
      <c r="C2" s="16" t="s">
        <v>56</v>
      </c>
      <c r="D2" s="7" t="s">
        <v>67</v>
      </c>
    </row>
    <row r="3" spans="1:4" s="6" customFormat="1" ht="96">
      <c r="A3" s="7" t="s">
        <v>74</v>
      </c>
      <c r="B3" s="17" t="s">
        <v>35</v>
      </c>
      <c r="C3" s="16" t="s">
        <v>68</v>
      </c>
      <c r="D3" s="7" t="s">
        <v>61</v>
      </c>
    </row>
    <row r="4" spans="1:4" ht="128">
      <c r="A4" s="28" t="s">
        <v>73</v>
      </c>
      <c r="B4" s="29" t="s">
        <v>0</v>
      </c>
      <c r="C4" s="16" t="s">
        <v>57</v>
      </c>
      <c r="D4" s="28"/>
    </row>
    <row r="5" spans="1:4" ht="80">
      <c r="A5" s="28" t="s">
        <v>83</v>
      </c>
      <c r="B5" s="49" t="s">
        <v>2</v>
      </c>
      <c r="C5" s="16" t="s">
        <v>58</v>
      </c>
      <c r="D5" s="28" t="s">
        <v>59</v>
      </c>
    </row>
    <row r="6" spans="1:4" ht="48">
      <c r="A6" s="32" t="s">
        <v>76</v>
      </c>
      <c r="B6" s="33" t="s">
        <v>3</v>
      </c>
      <c r="C6" s="16" t="s">
        <v>60</v>
      </c>
      <c r="D6" s="28" t="s">
        <v>61</v>
      </c>
    </row>
    <row r="7" spans="1:4" ht="48">
      <c r="A7" s="28" t="s">
        <v>77</v>
      </c>
      <c r="B7" s="49" t="s">
        <v>5</v>
      </c>
      <c r="C7" s="16" t="s">
        <v>62</v>
      </c>
      <c r="D7" s="28" t="s">
        <v>61</v>
      </c>
    </row>
    <row r="8" spans="1:4" ht="64">
      <c r="A8" s="28" t="s">
        <v>78</v>
      </c>
      <c r="B8" s="29" t="s">
        <v>7</v>
      </c>
      <c r="C8" s="16" t="s">
        <v>63</v>
      </c>
      <c r="D8" s="28" t="s">
        <v>61</v>
      </c>
    </row>
    <row r="9" spans="1:4" ht="48">
      <c r="A9" s="32" t="s">
        <v>79</v>
      </c>
      <c r="B9" s="33" t="s">
        <v>9</v>
      </c>
      <c r="C9" s="16" t="s">
        <v>64</v>
      </c>
      <c r="D9" s="28" t="s">
        <v>61</v>
      </c>
    </row>
    <row r="10" spans="1:4" ht="32">
      <c r="A10" s="28" t="s">
        <v>80</v>
      </c>
      <c r="B10" s="29" t="s">
        <v>11</v>
      </c>
      <c r="C10" s="16" t="s">
        <v>65</v>
      </c>
      <c r="D10" s="28" t="s">
        <v>61</v>
      </c>
    </row>
    <row r="11" spans="1:4" ht="48">
      <c r="A11" s="28" t="s">
        <v>81</v>
      </c>
      <c r="B11" s="29" t="s">
        <v>12</v>
      </c>
      <c r="C11" s="16" t="s">
        <v>66</v>
      </c>
      <c r="D11" s="28" t="s">
        <v>61</v>
      </c>
    </row>
    <row r="12" spans="1:4">
      <c r="A12" s="4" t="s">
        <v>82</v>
      </c>
      <c r="B12" s="43"/>
      <c r="C12" s="44"/>
      <c r="D12" s="28"/>
    </row>
    <row r="15" spans="1:4" ht="45" customHeight="1">
      <c r="A15" s="48" t="s">
        <v>69</v>
      </c>
      <c r="B15" s="54" t="s">
        <v>70</v>
      </c>
      <c r="C15" s="55"/>
      <c r="D15" s="56"/>
    </row>
    <row r="16" spans="1:4">
      <c r="B16" s="22"/>
    </row>
    <row r="17" spans="2:2">
      <c r="B17" s="22"/>
    </row>
    <row r="18" spans="2:2">
      <c r="B18" s="22"/>
    </row>
  </sheetData>
  <mergeCells count="1">
    <mergeCell ref="B15:D15"/>
  </mergeCells>
  <hyperlinks>
    <hyperlink ref="B4" r:id="rId1" display="https://albiachpsicologos.es/" xr:uid="{14146FAB-8A89-E445-8105-9E17DE47EEF7}"/>
    <hyperlink ref="B5" r:id="rId2" xr:uid="{F0198711-5421-A64D-9DAE-DD8957849A40}"/>
    <hyperlink ref="B6" r:id="rId3" xr:uid="{583C8A38-3A1A-C341-9C5C-CCBF9F40085F}"/>
    <hyperlink ref="B7" r:id="rId4" xr:uid="{1477647D-B1E2-9441-8468-CA7B16F9FDAC}"/>
    <hyperlink ref="B8" r:id="rId5" xr:uid="{A2502965-6EB3-6049-BF18-036CD2A0871D}"/>
    <hyperlink ref="B9" r:id="rId6" xr:uid="{FC2CF8B0-D7A3-CB47-A6BE-9DA67286AF59}"/>
    <hyperlink ref="B10" r:id="rId7" display="https://edupsicologo.com/?reload=910089" xr:uid="{A2082CBA-A43A-2D4C-BE66-FC31CE820334}"/>
    <hyperlink ref="B11" r:id="rId8" xr:uid="{22AC93BF-E47A-B04A-A3C7-FD52EA5730B3}"/>
    <hyperlink ref="B3" r:id="rId9" xr:uid="{423E7F2C-FD4D-2240-A6E3-35B9B28245D9}"/>
    <hyperlink ref="B2" r:id="rId10" xr:uid="{10A9662E-24DC-244A-A323-C18C3469B1CA}"/>
  </hyperlinks>
  <pageMargins left="0.7" right="0.7" top="0.75" bottom="0.75" header="0.3" footer="0.3"/>
  <tableParts count="1"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0569-2967-6C4E-9EBC-3A080D22068C}">
  <dimension ref="A1:G18"/>
  <sheetViews>
    <sheetView zoomScale="120" zoomScaleNormal="120" workbookViewId="0">
      <selection sqref="A1:XFD1048576"/>
    </sheetView>
  </sheetViews>
  <sheetFormatPr baseColWidth="10" defaultColWidth="24.5" defaultRowHeight="15"/>
  <cols>
    <col min="1" max="1" width="25.1640625" style="1" customWidth="1"/>
    <col min="2" max="2" width="37.5" style="1" customWidth="1"/>
    <col min="3" max="4" width="13.6640625" style="1" customWidth="1"/>
    <col min="5" max="5" width="11.6640625" style="1" customWidth="1"/>
    <col min="6" max="6" width="12.33203125" style="1" customWidth="1"/>
    <col min="7" max="7" width="31.33203125" style="1" customWidth="1"/>
    <col min="8" max="16384" width="24.5" style="1"/>
  </cols>
  <sheetData>
    <row r="1" spans="1:7" s="6" customFormat="1" ht="31" customHeight="1">
      <c r="A1" s="20" t="s">
        <v>24</v>
      </c>
      <c r="B1" s="20" t="s">
        <v>25</v>
      </c>
      <c r="C1" s="21" t="s">
        <v>53</v>
      </c>
      <c r="D1" s="21" t="s">
        <v>21</v>
      </c>
      <c r="E1" s="21" t="s">
        <v>22</v>
      </c>
      <c r="F1" s="21" t="s">
        <v>52</v>
      </c>
      <c r="G1" s="7" t="s">
        <v>26</v>
      </c>
    </row>
    <row r="2" spans="1:7" s="6" customFormat="1" ht="16">
      <c r="A2" s="7" t="s">
        <v>72</v>
      </c>
      <c r="B2" s="17" t="s">
        <v>19</v>
      </c>
      <c r="C2" s="18"/>
      <c r="D2" s="18"/>
      <c r="E2" s="18"/>
      <c r="F2" s="18"/>
      <c r="G2" s="16" t="s">
        <v>23</v>
      </c>
    </row>
    <row r="3" spans="1:7" s="6" customFormat="1" ht="16">
      <c r="A3" s="7" t="s">
        <v>74</v>
      </c>
      <c r="B3" s="17" t="s">
        <v>35</v>
      </c>
      <c r="C3" s="18">
        <v>4</v>
      </c>
      <c r="D3" s="18">
        <v>3</v>
      </c>
      <c r="E3" s="18"/>
      <c r="F3" s="18"/>
      <c r="G3" s="16" t="s">
        <v>23</v>
      </c>
    </row>
    <row r="4" spans="1:7">
      <c r="A4" s="28" t="s">
        <v>73</v>
      </c>
      <c r="B4" s="10" t="s">
        <v>0</v>
      </c>
      <c r="C4" s="19">
        <v>11</v>
      </c>
      <c r="D4" s="19">
        <v>9</v>
      </c>
      <c r="E4" s="19">
        <v>7</v>
      </c>
      <c r="F4" s="19">
        <v>28</v>
      </c>
      <c r="G4" s="2"/>
    </row>
    <row r="5" spans="1:7">
      <c r="A5" s="28" t="s">
        <v>83</v>
      </c>
      <c r="B5" s="10" t="s">
        <v>2</v>
      </c>
      <c r="C5" s="19">
        <v>9</v>
      </c>
      <c r="D5" s="19">
        <v>10</v>
      </c>
      <c r="E5" s="19">
        <v>8</v>
      </c>
      <c r="F5" s="19">
        <v>21</v>
      </c>
      <c r="G5" s="2"/>
    </row>
    <row r="6" spans="1:7">
      <c r="A6" s="32" t="s">
        <v>76</v>
      </c>
      <c r="B6" s="11" t="s">
        <v>3</v>
      </c>
      <c r="C6" s="19">
        <v>8</v>
      </c>
      <c r="D6" s="19">
        <v>8</v>
      </c>
      <c r="E6" s="19">
        <v>6</v>
      </c>
      <c r="F6" s="19">
        <v>14</v>
      </c>
      <c r="G6" s="2"/>
    </row>
    <row r="7" spans="1:7">
      <c r="A7" s="28" t="s">
        <v>77</v>
      </c>
      <c r="B7" s="10" t="s">
        <v>5</v>
      </c>
      <c r="C7" s="19">
        <v>46</v>
      </c>
      <c r="D7" s="19">
        <v>13</v>
      </c>
      <c r="E7" s="19">
        <v>15</v>
      </c>
      <c r="F7" s="19">
        <v>33</v>
      </c>
      <c r="G7" s="2"/>
    </row>
    <row r="8" spans="1:7">
      <c r="A8" s="28" t="s">
        <v>78</v>
      </c>
      <c r="B8" s="10" t="s">
        <v>7</v>
      </c>
      <c r="C8" s="19">
        <v>39</v>
      </c>
      <c r="D8" s="19">
        <v>18</v>
      </c>
      <c r="E8" s="19"/>
      <c r="F8" s="19"/>
      <c r="G8" s="2"/>
    </row>
    <row r="9" spans="1:7">
      <c r="A9" s="32" t="s">
        <v>79</v>
      </c>
      <c r="B9" s="11" t="s">
        <v>9</v>
      </c>
      <c r="C9" s="19">
        <v>24</v>
      </c>
      <c r="D9" s="19">
        <v>22</v>
      </c>
      <c r="E9" s="19">
        <v>23</v>
      </c>
      <c r="F9" s="19">
        <v>13</v>
      </c>
      <c r="G9" s="2"/>
    </row>
    <row r="10" spans="1:7">
      <c r="A10" s="28" t="s">
        <v>80</v>
      </c>
      <c r="B10" s="10" t="s">
        <v>11</v>
      </c>
      <c r="C10" s="19">
        <v>14</v>
      </c>
      <c r="D10" s="19">
        <v>43</v>
      </c>
      <c r="E10" s="19"/>
      <c r="F10" s="19">
        <v>27</v>
      </c>
      <c r="G10" s="2"/>
    </row>
    <row r="11" spans="1:7">
      <c r="A11" s="28" t="s">
        <v>81</v>
      </c>
      <c r="B11" s="10" t="s">
        <v>12</v>
      </c>
      <c r="C11" s="19">
        <v>20</v>
      </c>
      <c r="D11" s="19">
        <v>24</v>
      </c>
      <c r="E11" s="19">
        <v>30</v>
      </c>
      <c r="F11" s="19"/>
      <c r="G11" s="2"/>
    </row>
    <row r="12" spans="1:7">
      <c r="A12" s="4" t="s">
        <v>82</v>
      </c>
      <c r="B12" s="4"/>
      <c r="C12" s="42"/>
      <c r="D12" s="42"/>
      <c r="E12" s="42"/>
      <c r="F12" s="42"/>
      <c r="G12" s="5"/>
    </row>
    <row r="13" spans="1:7">
      <c r="C13" s="8"/>
      <c r="D13" s="8"/>
      <c r="E13" s="8"/>
      <c r="F13" s="2"/>
    </row>
    <row r="15" spans="1:7">
      <c r="A15" s="27" t="s">
        <v>20</v>
      </c>
      <c r="B15" s="45" t="s">
        <v>75</v>
      </c>
    </row>
    <row r="16" spans="1:7">
      <c r="B16" s="46" t="s">
        <v>87</v>
      </c>
      <c r="D16" s="57" t="s">
        <v>54</v>
      </c>
      <c r="E16" s="57"/>
      <c r="F16" s="57"/>
    </row>
    <row r="17" spans="2:2">
      <c r="B17" s="46" t="s">
        <v>22</v>
      </c>
    </row>
    <row r="18" spans="2:2">
      <c r="B18" s="47" t="s">
        <v>52</v>
      </c>
    </row>
  </sheetData>
  <mergeCells count="1">
    <mergeCell ref="D16:F16"/>
  </mergeCells>
  <hyperlinks>
    <hyperlink ref="B4" r:id="rId1" display="https://albiachpsicologos.es/" xr:uid="{8033FCB5-1EBA-BB4D-B395-2A0796119429}"/>
    <hyperlink ref="B5" r:id="rId2" display="https://www.psicologo-valencia.es/" xr:uid="{95A02459-0E88-8244-9345-1927C291B674}"/>
    <hyperlink ref="B6" r:id="rId3" xr:uid="{759818EE-99B5-D149-A78E-4576B2AE0554}"/>
    <hyperlink ref="B7" r:id="rId4" display="https://elbapsicologas.com/" xr:uid="{BD16F09C-CA16-4F47-B830-0F3150FFCE8D}"/>
    <hyperlink ref="B8" r:id="rId5" xr:uid="{87D02C06-6BC8-0D4A-8B00-C32250D05F95}"/>
    <hyperlink ref="B9" r:id="rId6" xr:uid="{DE659BED-D7F8-624E-8377-AB51DC85E3CD}"/>
    <hyperlink ref="B10" r:id="rId7" display="https://edupsicologo.com/?reload=910089" xr:uid="{CFB1DB1A-456C-8846-A506-FC048818A1D1}"/>
    <hyperlink ref="B11" r:id="rId8" xr:uid="{BCB36334-4572-0940-968F-1CE880EABE20}"/>
    <hyperlink ref="B2" r:id="rId9" xr:uid="{A4A7DF74-E644-1D4C-9FF0-3DB4E7BAEE59}"/>
    <hyperlink ref="B3" r:id="rId10" xr:uid="{A5C7FB6C-3DF2-1340-8B32-36743DBBEEE5}"/>
  </hyperlinks>
  <pageMargins left="0.7" right="0.7" top="0.75" bottom="0.75" header="0.3" footer="0.3"/>
  <tableParts count="1">
    <tablePart r:id="rId1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E907C-3F55-0342-B062-132BC7F2D336}">
  <dimension ref="A1:J16"/>
  <sheetViews>
    <sheetView zoomScale="120" zoomScaleNormal="120" workbookViewId="0">
      <selection activeCell="A2" sqref="A2:A11"/>
    </sheetView>
  </sheetViews>
  <sheetFormatPr baseColWidth="10" defaultColWidth="24.5" defaultRowHeight="15"/>
  <cols>
    <col min="1" max="1" width="31.5" style="1" customWidth="1"/>
    <col min="2" max="2" width="37.5" style="1" customWidth="1"/>
    <col min="3" max="3" width="11.83203125" style="1" customWidth="1"/>
    <col min="4" max="4" width="14.1640625" style="35" customWidth="1"/>
    <col min="5" max="9" width="12.6640625" style="1" customWidth="1"/>
    <col min="10" max="10" width="43.5" style="1" customWidth="1"/>
    <col min="11" max="16384" width="24.5" style="1"/>
  </cols>
  <sheetData>
    <row r="1" spans="1:10" s="6" customFormat="1" ht="31" customHeight="1">
      <c r="A1" s="20" t="s">
        <v>24</v>
      </c>
      <c r="B1" s="20" t="s">
        <v>25</v>
      </c>
      <c r="C1" s="34" t="s">
        <v>48</v>
      </c>
      <c r="D1" s="34" t="s">
        <v>41</v>
      </c>
      <c r="E1" s="34" t="s">
        <v>42</v>
      </c>
      <c r="F1" s="34" t="s">
        <v>43</v>
      </c>
      <c r="G1" s="34" t="s">
        <v>44</v>
      </c>
      <c r="H1" s="34" t="s">
        <v>45</v>
      </c>
      <c r="I1" s="34" t="s">
        <v>46</v>
      </c>
      <c r="J1" s="7" t="s">
        <v>26</v>
      </c>
    </row>
    <row r="2" spans="1:10" s="6" customFormat="1" ht="16">
      <c r="A2" s="7" t="s">
        <v>72</v>
      </c>
      <c r="B2" s="17" t="s">
        <v>19</v>
      </c>
      <c r="C2" s="36">
        <v>2020</v>
      </c>
      <c r="D2" s="37" t="s">
        <v>47</v>
      </c>
      <c r="E2" s="37"/>
      <c r="F2" s="37"/>
      <c r="G2" s="37">
        <v>1</v>
      </c>
      <c r="H2" s="37"/>
      <c r="I2" s="37">
        <f>AVERAGE(Tabla1345[[#This Row],[Plublicaciones 2018]:[Plublicaciones 2021]])</f>
        <v>1</v>
      </c>
      <c r="J2" s="16"/>
    </row>
    <row r="3" spans="1:10" s="6" customFormat="1" ht="16">
      <c r="A3" s="7" t="s">
        <v>74</v>
      </c>
      <c r="B3" s="17" t="s">
        <v>35</v>
      </c>
      <c r="C3" s="36"/>
      <c r="D3" s="38" t="s">
        <v>47</v>
      </c>
      <c r="E3" s="37"/>
      <c r="F3" s="37"/>
      <c r="G3" s="37">
        <v>5</v>
      </c>
      <c r="H3" s="37"/>
      <c r="I3" s="37">
        <f>AVERAGE(Tabla1345[[#This Row],[Plublicaciones 2018]:[Plublicaciones 2021]])</f>
        <v>5</v>
      </c>
      <c r="J3" s="16"/>
    </row>
    <row r="4" spans="1:10">
      <c r="A4" s="28" t="s">
        <v>73</v>
      </c>
      <c r="B4" s="10" t="s">
        <v>0</v>
      </c>
      <c r="C4" s="36"/>
      <c r="D4" s="39" t="s">
        <v>47</v>
      </c>
      <c r="E4" s="39"/>
      <c r="F4" s="39"/>
      <c r="G4" s="39"/>
      <c r="H4" s="39"/>
      <c r="I4" s="39"/>
      <c r="J4" s="2" t="s">
        <v>49</v>
      </c>
    </row>
    <row r="5" spans="1:10">
      <c r="A5" s="28" t="s">
        <v>83</v>
      </c>
      <c r="B5" s="10" t="s">
        <v>2</v>
      </c>
      <c r="C5" s="36"/>
      <c r="D5" s="39" t="s">
        <v>47</v>
      </c>
      <c r="E5" s="39"/>
      <c r="F5" s="39">
        <v>2</v>
      </c>
      <c r="G5" s="39">
        <v>3</v>
      </c>
      <c r="H5" s="39">
        <v>4</v>
      </c>
      <c r="I5" s="39">
        <f>AVERAGE(Tabla1345[[#This Row],[Plublicaciones 2018]:[Plublicaciones 2021]])</f>
        <v>3</v>
      </c>
      <c r="J5" s="2"/>
    </row>
    <row r="6" spans="1:10">
      <c r="A6" s="32" t="s">
        <v>76</v>
      </c>
      <c r="B6" s="11" t="s">
        <v>3</v>
      </c>
      <c r="C6" s="36"/>
      <c r="D6" s="39" t="s">
        <v>50</v>
      </c>
      <c r="E6" s="39"/>
      <c r="F6" s="39"/>
      <c r="G6" s="39"/>
      <c r="H6" s="39"/>
      <c r="I6" s="39"/>
      <c r="J6" s="2"/>
    </row>
    <row r="7" spans="1:10">
      <c r="A7" s="28" t="s">
        <v>77</v>
      </c>
      <c r="B7" s="10" t="s">
        <v>5</v>
      </c>
      <c r="C7" s="36"/>
      <c r="D7" s="39" t="s">
        <v>50</v>
      </c>
      <c r="E7" s="39"/>
      <c r="F7" s="39"/>
      <c r="G7" s="39"/>
      <c r="H7" s="39"/>
      <c r="I7" s="39"/>
      <c r="J7" s="2"/>
    </row>
    <row r="8" spans="1:10">
      <c r="A8" s="28" t="s">
        <v>78</v>
      </c>
      <c r="B8" s="10" t="s">
        <v>7</v>
      </c>
      <c r="C8" s="36"/>
      <c r="D8" s="39" t="s">
        <v>47</v>
      </c>
      <c r="E8" s="39">
        <v>1</v>
      </c>
      <c r="F8" s="39"/>
      <c r="G8" s="39">
        <v>1</v>
      </c>
      <c r="H8" s="39"/>
      <c r="I8" s="39">
        <f>AVERAGE(Tabla1345[[#This Row],[Plublicaciones 2018]:[Plublicaciones 2021]])</f>
        <v>1</v>
      </c>
      <c r="J8" s="2" t="s">
        <v>51</v>
      </c>
    </row>
    <row r="9" spans="1:10">
      <c r="A9" s="32" t="s">
        <v>79</v>
      </c>
      <c r="B9" s="11" t="s">
        <v>9</v>
      </c>
      <c r="C9" s="36"/>
      <c r="D9" s="39" t="s">
        <v>47</v>
      </c>
      <c r="E9" s="39">
        <v>26</v>
      </c>
      <c r="F9" s="39">
        <v>29</v>
      </c>
      <c r="G9" s="39">
        <v>28</v>
      </c>
      <c r="H9" s="39">
        <v>2</v>
      </c>
      <c r="I9" s="39">
        <f>AVERAGE(Tabla1345[[#This Row],[Plublicaciones 2018]:[Plublicaciones 2021]])</f>
        <v>21.25</v>
      </c>
      <c r="J9" s="2"/>
    </row>
    <row r="10" spans="1:10">
      <c r="A10" s="28" t="s">
        <v>80</v>
      </c>
      <c r="B10" s="10" t="s">
        <v>11</v>
      </c>
      <c r="C10" s="36">
        <v>2019</v>
      </c>
      <c r="D10" s="39" t="s">
        <v>47</v>
      </c>
      <c r="E10" s="39"/>
      <c r="F10" s="39">
        <v>23</v>
      </c>
      <c r="G10" s="39">
        <v>1</v>
      </c>
      <c r="H10" s="39">
        <v>1</v>
      </c>
      <c r="I10" s="39">
        <f>AVERAGE(Tabla1345[[#This Row],[Plublicaciones 2018]:[Plublicaciones 2021]])</f>
        <v>8.3333333333333339</v>
      </c>
      <c r="J10" s="2"/>
    </row>
    <row r="11" spans="1:10">
      <c r="A11" s="28" t="s">
        <v>81</v>
      </c>
      <c r="B11" s="10" t="s">
        <v>12</v>
      </c>
      <c r="C11" s="36"/>
      <c r="D11" s="39" t="s">
        <v>47</v>
      </c>
      <c r="E11" s="39"/>
      <c r="F11" s="39"/>
      <c r="G11" s="39"/>
      <c r="H11" s="39"/>
      <c r="I11" s="39"/>
      <c r="J11" s="2" t="s">
        <v>49</v>
      </c>
    </row>
    <row r="12" spans="1:10">
      <c r="A12" s="4" t="s">
        <v>82</v>
      </c>
      <c r="B12" s="4"/>
      <c r="C12" s="4"/>
      <c r="D12" s="40"/>
      <c r="E12" s="9"/>
      <c r="F12" s="9"/>
      <c r="G12" s="9"/>
      <c r="H12" s="9"/>
      <c r="I12" s="5"/>
      <c r="J12" s="5"/>
    </row>
    <row r="13" spans="1:10">
      <c r="D13" s="41"/>
      <c r="E13" s="8"/>
      <c r="F13" s="8"/>
      <c r="G13" s="8"/>
      <c r="H13" s="8"/>
      <c r="I13" s="2"/>
    </row>
    <row r="16" spans="1:10">
      <c r="A16" s="27" t="s">
        <v>86</v>
      </c>
      <c r="B16" s="1" t="s">
        <v>71</v>
      </c>
    </row>
  </sheetData>
  <hyperlinks>
    <hyperlink ref="B4" r:id="rId1" display="https://albiachpsicologos.es/" xr:uid="{F3E2D351-31D9-CC42-A7EF-3E496C4D3721}"/>
    <hyperlink ref="B5" r:id="rId2" display="https://www.psicologo-valencia.es/" xr:uid="{529EF95B-0EAB-1147-B28F-6C7B51C33CA0}"/>
    <hyperlink ref="B6" r:id="rId3" xr:uid="{C1B17BE2-4ADD-8C45-9E06-598396D4ED0C}"/>
    <hyperlink ref="B7" r:id="rId4" display="https://elbapsicologas.com/" xr:uid="{C06DA33A-2FCD-CA4C-A67D-0466BBA06C20}"/>
    <hyperlink ref="B8" r:id="rId5" xr:uid="{4DD23580-2461-9B4C-B7B1-1EB36BCBA8AF}"/>
    <hyperlink ref="B9" r:id="rId6" xr:uid="{69158B97-F926-D447-9CC1-848FF1044D1B}"/>
    <hyperlink ref="B10" r:id="rId7" display="https://edupsicologo.com/?reload=910089" xr:uid="{05DD8722-F06C-B44C-B0FA-2234EE8A1836}"/>
    <hyperlink ref="B11" r:id="rId8" xr:uid="{6582EBDF-2B22-AA47-A169-B7BE60031A77}"/>
    <hyperlink ref="B2" r:id="rId9" xr:uid="{99390680-AC3C-C44E-92F2-92DA6EE51F23}"/>
    <hyperlink ref="B3" r:id="rId10" xr:uid="{9C2390F8-B0B2-7146-A267-E7647E981C3E}"/>
  </hyperlinks>
  <pageMargins left="0.7" right="0.7" top="0.75" bottom="0.75" header="0.3" footer="0.3"/>
  <tableParts count="1">
    <tablePart r:id="rId1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D512-4C5B-904E-9605-96EB4B6D20A8}">
  <dimension ref="A1:G13"/>
  <sheetViews>
    <sheetView tabSelected="1" zoomScale="125" workbookViewId="0">
      <selection activeCell="A12" sqref="A12"/>
    </sheetView>
  </sheetViews>
  <sheetFormatPr baseColWidth="10" defaultColWidth="24.5" defaultRowHeight="15"/>
  <cols>
    <col min="1" max="1" width="25.1640625" style="1" customWidth="1"/>
    <col min="2" max="2" width="37.5" style="1" hidden="1" customWidth="1"/>
    <col min="3" max="4" width="13.6640625" style="1" customWidth="1"/>
    <col min="5" max="5" width="11.6640625" style="1" customWidth="1"/>
    <col min="6" max="6" width="12.33203125" style="1" customWidth="1"/>
    <col min="7" max="7" width="31.33203125" style="1" customWidth="1"/>
    <col min="8" max="16384" width="24.5" style="1"/>
  </cols>
  <sheetData>
    <row r="1" spans="1:7" s="6" customFormat="1" ht="31" customHeight="1">
      <c r="A1" s="20" t="s">
        <v>24</v>
      </c>
      <c r="B1" s="20" t="s">
        <v>25</v>
      </c>
      <c r="C1" s="21" t="s">
        <v>88</v>
      </c>
      <c r="D1" s="21" t="s">
        <v>89</v>
      </c>
      <c r="E1" s="21" t="s">
        <v>90</v>
      </c>
      <c r="F1" s="21" t="s">
        <v>91</v>
      </c>
      <c r="G1" s="7" t="s">
        <v>26</v>
      </c>
    </row>
    <row r="2" spans="1:7" s="6" customFormat="1" ht="16">
      <c r="A2" s="7" t="s">
        <v>72</v>
      </c>
      <c r="B2" s="17" t="s">
        <v>19</v>
      </c>
      <c r="C2" s="50">
        <v>19</v>
      </c>
      <c r="D2" s="18">
        <v>83</v>
      </c>
      <c r="E2" s="18">
        <v>73</v>
      </c>
      <c r="F2" s="18">
        <v>100</v>
      </c>
      <c r="G2" s="16"/>
    </row>
    <row r="3" spans="1:7" s="6" customFormat="1" ht="16">
      <c r="A3" s="7" t="s">
        <v>74</v>
      </c>
      <c r="B3" s="17" t="s">
        <v>35</v>
      </c>
      <c r="C3" s="50">
        <v>57</v>
      </c>
      <c r="D3" s="18">
        <v>96</v>
      </c>
      <c r="E3" s="18">
        <v>93</v>
      </c>
      <c r="F3" s="18">
        <v>93</v>
      </c>
      <c r="G3" s="16"/>
    </row>
    <row r="4" spans="1:7">
      <c r="A4" s="28" t="s">
        <v>73</v>
      </c>
      <c r="B4" s="10" t="s">
        <v>0</v>
      </c>
      <c r="C4" s="51">
        <v>75</v>
      </c>
      <c r="D4" s="19">
        <v>81</v>
      </c>
      <c r="E4" s="19">
        <v>80</v>
      </c>
      <c r="F4" s="19">
        <v>87</v>
      </c>
      <c r="G4" s="2"/>
    </row>
    <row r="5" spans="1:7">
      <c r="A5" s="28" t="s">
        <v>83</v>
      </c>
      <c r="B5" s="10" t="s">
        <v>2</v>
      </c>
      <c r="C5" s="51">
        <v>73</v>
      </c>
      <c r="D5" s="19">
        <v>83</v>
      </c>
      <c r="E5" s="19">
        <v>80</v>
      </c>
      <c r="F5" s="19">
        <v>92</v>
      </c>
      <c r="G5" s="2"/>
    </row>
    <row r="6" spans="1:7">
      <c r="A6" s="32" t="s">
        <v>76</v>
      </c>
      <c r="B6" s="11" t="s">
        <v>3</v>
      </c>
      <c r="C6" s="51">
        <v>66</v>
      </c>
      <c r="D6" s="19">
        <v>84</v>
      </c>
      <c r="E6" s="19">
        <v>87</v>
      </c>
      <c r="F6" s="19">
        <v>83</v>
      </c>
      <c r="G6" s="2"/>
    </row>
    <row r="7" spans="1:7">
      <c r="A7" s="28" t="s">
        <v>77</v>
      </c>
      <c r="B7" s="10" t="s">
        <v>5</v>
      </c>
      <c r="C7" s="51">
        <v>61</v>
      </c>
      <c r="D7" s="19">
        <v>63</v>
      </c>
      <c r="E7" s="19">
        <v>73</v>
      </c>
      <c r="F7" s="19">
        <v>85</v>
      </c>
      <c r="G7" s="2"/>
    </row>
    <row r="8" spans="1:7">
      <c r="A8" s="28" t="s">
        <v>78</v>
      </c>
      <c r="B8" s="10" t="s">
        <v>7</v>
      </c>
      <c r="C8" s="51">
        <v>64</v>
      </c>
      <c r="D8" s="19">
        <v>87</v>
      </c>
      <c r="E8" s="19">
        <v>93</v>
      </c>
      <c r="F8" s="19">
        <v>100</v>
      </c>
      <c r="G8" s="2"/>
    </row>
    <row r="9" spans="1:7">
      <c r="A9" s="32" t="s">
        <v>79</v>
      </c>
      <c r="B9" s="11" t="s">
        <v>9</v>
      </c>
      <c r="C9" s="51">
        <v>59</v>
      </c>
      <c r="D9" s="19">
        <v>79</v>
      </c>
      <c r="E9" s="19">
        <v>87</v>
      </c>
      <c r="F9" s="19">
        <v>86</v>
      </c>
      <c r="G9" s="2"/>
    </row>
    <row r="10" spans="1:7">
      <c r="A10" s="28" t="s">
        <v>80</v>
      </c>
      <c r="B10" s="10" t="s">
        <v>11</v>
      </c>
      <c r="C10" s="51">
        <v>32</v>
      </c>
      <c r="D10" s="19">
        <v>93</v>
      </c>
      <c r="E10" s="19">
        <v>93</v>
      </c>
      <c r="F10" s="19">
        <v>86</v>
      </c>
      <c r="G10" s="2"/>
    </row>
    <row r="11" spans="1:7">
      <c r="A11" s="28" t="s">
        <v>81</v>
      </c>
      <c r="B11" s="10" t="s">
        <v>12</v>
      </c>
      <c r="C11" s="51">
        <v>73</v>
      </c>
      <c r="D11" s="19">
        <v>94</v>
      </c>
      <c r="E11" s="19">
        <v>87</v>
      </c>
      <c r="F11" s="19">
        <v>100</v>
      </c>
      <c r="G11" s="2"/>
    </row>
    <row r="12" spans="1:7">
      <c r="A12" s="27" t="s">
        <v>82</v>
      </c>
      <c r="B12" s="53" t="s">
        <v>92</v>
      </c>
      <c r="C12" s="52">
        <v>76</v>
      </c>
      <c r="D12" s="42">
        <v>100</v>
      </c>
      <c r="E12" s="42">
        <v>100</v>
      </c>
      <c r="F12" s="42">
        <v>100</v>
      </c>
      <c r="G12" s="5"/>
    </row>
    <row r="13" spans="1:7">
      <c r="C13" s="8"/>
      <c r="D13" s="8"/>
      <c r="E13" s="8"/>
      <c r="F13" s="2"/>
    </row>
  </sheetData>
  <hyperlinks>
    <hyperlink ref="B4" r:id="rId1" display="https://albiachpsicologos.es/" xr:uid="{769B22E1-3572-1A4C-8C0C-C4B34A0B2326}"/>
    <hyperlink ref="B5" r:id="rId2" display="https://www.psicologo-valencia.es/" xr:uid="{8815529D-ED53-C840-A05C-8BAD9777F1A6}"/>
    <hyperlink ref="B6" r:id="rId3" xr:uid="{BEBA4113-31E9-9F44-A131-BE976EC82DEB}"/>
    <hyperlink ref="B7" r:id="rId4" display="https://elbapsicologas.com/" xr:uid="{1C2BC381-AB02-C444-B4AE-1FAD603D6678}"/>
    <hyperlink ref="B8" r:id="rId5" xr:uid="{A90EF508-95FB-904F-A439-0C0D4684089B}"/>
    <hyperlink ref="B9" r:id="rId6" xr:uid="{6DCF61EE-AEC1-2F44-B7AB-2268EB5AFECF}"/>
    <hyperlink ref="B10" r:id="rId7" display="https://edupsicologo.com/?reload=910089" xr:uid="{A5F8BBAC-2D62-B740-A019-28A439876132}"/>
    <hyperlink ref="B11" r:id="rId8" xr:uid="{7058930C-1D47-904D-BEF6-1CBC355C3802}"/>
    <hyperlink ref="B2" r:id="rId9" xr:uid="{ECB9A461-2CA3-8C4A-820C-08163C359108}"/>
    <hyperlink ref="B3" r:id="rId10" xr:uid="{B53200EB-F539-4747-9AE3-C839FF63340A}"/>
    <hyperlink ref="B12" r:id="rId11" xr:uid="{DB134422-9943-194E-8DCA-506F50E3D7E2}"/>
  </hyperlinks>
  <pageMargins left="0.7" right="0.7" top="0.75" bottom="0.75" header="0.3" footer="0.3"/>
  <drawing r:id="rId12"/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Tarifas</vt:lpstr>
      <vt:lpstr>Velocidad Móvil</vt:lpstr>
      <vt:lpstr>Metas</vt:lpstr>
      <vt:lpstr>Pagerank</vt:lpstr>
      <vt:lpstr>Blog</vt:lpstr>
      <vt:lpstr>Lighthouse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2021-02-27T16:53:07Z</dcterms:created>
  <dcterms:modified xsi:type="dcterms:W3CDTF">2021-06-02T07:25:07Z</dcterms:modified>
</cp:coreProperties>
</file>