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490" windowHeight="11010"/>
  </bookViews>
  <sheets>
    <sheet name="Full1" sheetId="1" r:id="rId1"/>
    <sheet name="Full2" sheetId="2" r:id="rId2"/>
  </sheets>
  <calcPr calcId="124519"/>
</workbook>
</file>

<file path=xl/calcChain.xml><?xml version="1.0" encoding="utf-8"?>
<calcChain xmlns="http://schemas.openxmlformats.org/spreadsheetml/2006/main">
  <c r="AF55" i="1"/>
  <c r="AF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E6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AA6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Y6"/>
  <c r="X6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U6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C55"/>
  <c r="P55" s="1"/>
  <c r="P53"/>
  <c r="AH53" s="1"/>
  <c r="P52"/>
  <c r="AH52" s="1"/>
  <c r="P51"/>
  <c r="AH51" s="1"/>
  <c r="P50"/>
  <c r="AH50" s="1"/>
  <c r="P49"/>
  <c r="AH49" s="1"/>
  <c r="P48"/>
  <c r="AH48" s="1"/>
  <c r="P47"/>
  <c r="AH47" s="1"/>
  <c r="P46"/>
  <c r="AH46" s="1"/>
  <c r="P45"/>
  <c r="AH45" s="1"/>
  <c r="P44"/>
  <c r="AH44" s="1"/>
  <c r="P43"/>
  <c r="AH43" s="1"/>
  <c r="P42"/>
  <c r="AH42" s="1"/>
  <c r="P41"/>
  <c r="AH41" s="1"/>
  <c r="P40"/>
  <c r="AH40" s="1"/>
  <c r="P39"/>
  <c r="AH39" s="1"/>
  <c r="P38"/>
  <c r="AH38" s="1"/>
  <c r="P37"/>
  <c r="AH37" s="1"/>
  <c r="P36"/>
  <c r="AH36" s="1"/>
  <c r="P35"/>
  <c r="AH35" s="1"/>
  <c r="P34"/>
  <c r="AH34" s="1"/>
  <c r="P33"/>
  <c r="AH33" s="1"/>
  <c r="P32"/>
  <c r="AH32" s="1"/>
  <c r="P31"/>
  <c r="AH31" s="1"/>
  <c r="P30"/>
  <c r="AH30" s="1"/>
  <c r="P29"/>
  <c r="AH29" s="1"/>
  <c r="P28"/>
  <c r="AH28" s="1"/>
  <c r="P27"/>
  <c r="AH27" s="1"/>
  <c r="P26"/>
  <c r="AH26" s="1"/>
  <c r="P25"/>
  <c r="AH25" s="1"/>
  <c r="P24"/>
  <c r="AH24" s="1"/>
  <c r="P23"/>
  <c r="AH23" s="1"/>
  <c r="P22"/>
  <c r="AH22" s="1"/>
  <c r="P21"/>
  <c r="AH21" s="1"/>
  <c r="P20"/>
  <c r="AH20" s="1"/>
  <c r="P19"/>
  <c r="AH19" s="1"/>
  <c r="P18"/>
  <c r="AH18" s="1"/>
  <c r="P17"/>
  <c r="AH17" s="1"/>
  <c r="P16"/>
  <c r="AH16" s="1"/>
  <c r="P15"/>
  <c r="P14"/>
  <c r="P13"/>
  <c r="AH13" s="1"/>
  <c r="P12"/>
  <c r="AH12" s="1"/>
  <c r="P11"/>
  <c r="AH11" s="1"/>
  <c r="P10"/>
  <c r="AH10" s="1"/>
  <c r="P9"/>
  <c r="AH9" s="1"/>
  <c r="P8"/>
  <c r="AH8" s="1"/>
  <c r="P7"/>
  <c r="AH7" s="1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P6"/>
  <c r="AH6" s="1"/>
  <c r="O6"/>
  <c r="B55"/>
  <c r="N55" s="1"/>
  <c r="N53"/>
  <c r="AG53" s="1"/>
  <c r="N52"/>
  <c r="AG52" s="1"/>
  <c r="N51"/>
  <c r="AG51" s="1"/>
  <c r="N50"/>
  <c r="AG50" s="1"/>
  <c r="N49"/>
  <c r="AG49" s="1"/>
  <c r="N48"/>
  <c r="AF48" s="1"/>
  <c r="N47"/>
  <c r="AG47" s="1"/>
  <c r="N46"/>
  <c r="AG46" s="1"/>
  <c r="N45"/>
  <c r="AG45" s="1"/>
  <c r="N44"/>
  <c r="AG44" s="1"/>
  <c r="N43"/>
  <c r="AG43" s="1"/>
  <c r="N42"/>
  <c r="AG42" s="1"/>
  <c r="N41"/>
  <c r="AG41" s="1"/>
  <c r="N40"/>
  <c r="AG40" s="1"/>
  <c r="N39"/>
  <c r="AG39" s="1"/>
  <c r="N38"/>
  <c r="AG38" s="1"/>
  <c r="N37"/>
  <c r="AG37" s="1"/>
  <c r="N36"/>
  <c r="AG36" s="1"/>
  <c r="N35"/>
  <c r="AG35" s="1"/>
  <c r="N34"/>
  <c r="AG34" s="1"/>
  <c r="N33"/>
  <c r="AG33" s="1"/>
  <c r="N32"/>
  <c r="AG32" s="1"/>
  <c r="N31"/>
  <c r="AG31" s="1"/>
  <c r="N30"/>
  <c r="AG30" s="1"/>
  <c r="N29"/>
  <c r="AG29" s="1"/>
  <c r="N28"/>
  <c r="AG28" s="1"/>
  <c r="N27"/>
  <c r="AG27" s="1"/>
  <c r="N26"/>
  <c r="AG26" s="1"/>
  <c r="N25"/>
  <c r="AG25" s="1"/>
  <c r="N24"/>
  <c r="AG24" s="1"/>
  <c r="N23"/>
  <c r="AG23" s="1"/>
  <c r="N22"/>
  <c r="AG22" s="1"/>
  <c r="N21"/>
  <c r="AG21" s="1"/>
  <c r="N20"/>
  <c r="AG20" s="1"/>
  <c r="N19"/>
  <c r="AG19" s="1"/>
  <c r="N18"/>
  <c r="AG18" s="1"/>
  <c r="N17"/>
  <c r="AG17" s="1"/>
  <c r="N16"/>
  <c r="AG16" s="1"/>
  <c r="N15"/>
  <c r="AG15" s="1"/>
  <c r="N14"/>
  <c r="AG14" s="1"/>
  <c r="N13"/>
  <c r="AG13" s="1"/>
  <c r="N12"/>
  <c r="AG12" s="1"/>
  <c r="N11"/>
  <c r="AG11" s="1"/>
  <c r="N10"/>
  <c r="AG10" s="1"/>
  <c r="N9"/>
  <c r="AG9" s="1"/>
  <c r="N8"/>
  <c r="AG8" s="1"/>
  <c r="N7"/>
  <c r="AG7" s="1"/>
  <c r="N6"/>
  <c r="AG6" s="1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K55"/>
  <c r="AE55" s="1"/>
  <c r="J55"/>
  <c r="AB55" s="1"/>
  <c r="I55"/>
  <c r="AA55" s="1"/>
  <c r="H55"/>
  <c r="X55" s="1"/>
  <c r="G55"/>
  <c r="V55" s="1"/>
  <c r="F55"/>
  <c r="U55" s="1"/>
  <c r="E55"/>
  <c r="R55" s="1"/>
  <c r="O55" l="1"/>
  <c r="AF52"/>
  <c r="AF50"/>
  <c r="AF46"/>
  <c r="AF44"/>
  <c r="AF42"/>
  <c r="AF41"/>
  <c r="AF39"/>
  <c r="AF37"/>
  <c r="AF35"/>
  <c r="AF33"/>
  <c r="AF31"/>
  <c r="AF29"/>
  <c r="AF27"/>
  <c r="AF25"/>
  <c r="AF23"/>
  <c r="AF21"/>
  <c r="AF19"/>
  <c r="AF17"/>
  <c r="AF15"/>
  <c r="AF13"/>
  <c r="AF11"/>
  <c r="AF9"/>
  <c r="AF7"/>
  <c r="AF53"/>
  <c r="AF51"/>
  <c r="AF49"/>
  <c r="AF47"/>
  <c r="AF45"/>
  <c r="AF43"/>
  <c r="AF40"/>
  <c r="AF38"/>
  <c r="AF36"/>
  <c r="AF34"/>
  <c r="AF32"/>
  <c r="AF30"/>
  <c r="AF28"/>
  <c r="AF26"/>
  <c r="AF24"/>
  <c r="AF22"/>
  <c r="AF20"/>
  <c r="AF18"/>
  <c r="AF16"/>
  <c r="AF14"/>
  <c r="AF12"/>
  <c r="AF10"/>
  <c r="AF8"/>
  <c r="AF6"/>
  <c r="AH15"/>
  <c r="AH14"/>
  <c r="M55"/>
  <c r="AG48"/>
  <c r="S55"/>
  <c r="T55"/>
  <c r="W55"/>
  <c r="Y55"/>
  <c r="Z55"/>
  <c r="AC55"/>
  <c r="AD55"/>
  <c r="AH55" l="1"/>
  <c r="AG55"/>
</calcChain>
</file>

<file path=xl/sharedStrings.xml><?xml version="1.0" encoding="utf-8"?>
<sst xmlns="http://schemas.openxmlformats.org/spreadsheetml/2006/main" count="97" uniqueCount="62">
  <si>
    <t>fenòmens</t>
  </si>
  <si>
    <t>AO</t>
  </si>
  <si>
    <t>DL</t>
  </si>
  <si>
    <t>ME</t>
  </si>
  <si>
    <t>MP</t>
  </si>
  <si>
    <t>AP</t>
  </si>
  <si>
    <t>IN</t>
  </si>
  <si>
    <t>EC</t>
  </si>
  <si>
    <t>MG</t>
  </si>
  <si>
    <t>total paraules c/u</t>
  </si>
  <si>
    <t>tots</t>
  </si>
  <si>
    <t>Caiguda de A o E per contacte amb R</t>
  </si>
  <si>
    <t>Reducció de diftongs a una sola vocal</t>
  </si>
  <si>
    <t>Supressió de la p del grup ps- inicial</t>
  </si>
  <si>
    <t>-t intrusa final en certs mots</t>
  </si>
  <si>
    <t>africació</t>
  </si>
  <si>
    <t>Diferents tipus de palatalitzacions en consonants sibilants alveolars</t>
  </si>
  <si>
    <t>Pronunciació sorda de la sibilant sonora</t>
  </si>
  <si>
    <t>Pronunciació sonora de la sibilant sorda</t>
  </si>
  <si>
    <t>Desplaçament de l’accent a causa de la interferència castellana</t>
  </si>
  <si>
    <t>Omissió de la vocal en la pronúncia de l’article femení davant i/u àtones</t>
  </si>
  <si>
    <t>Ús de formes plenes de l’article o la preposició quan s’haurien d’apostrofar</t>
  </si>
  <si>
    <t>L’article davant noms de persona</t>
  </si>
  <si>
    <t>Article neutre “lo”, forma incorrecta</t>
  </si>
  <si>
    <t>Canvi de gènere en alguns mots corrents</t>
  </si>
  <si>
    <t>plurals de quantificadors invariables</t>
  </si>
  <si>
    <t>Presència indeguda de EN</t>
  </si>
  <si>
    <t>Pronom de complement directe neutre</t>
  </si>
  <si>
    <t>Ús de els-hi amb valor datiu</t>
  </si>
  <si>
    <t xml:space="preserve">Pleonasme </t>
  </si>
  <si>
    <t>Combinació preposició + article determinat + que</t>
  </si>
  <si>
    <t>Preposició + article neutre + que</t>
  </si>
  <si>
    <t>Relatiu col·loquial</t>
  </si>
  <si>
    <t>Extensió de l’arrel velaritzada</t>
  </si>
  <si>
    <t>haver de / *tenir que</t>
  </si>
  <si>
    <t>Correlació temporal en les oracions condicionals</t>
  </si>
  <si>
    <t>Concordança entre subjecte i verb</t>
  </si>
  <si>
    <t>Concordança entre subjecte i el verb haver-hi</t>
  </si>
  <si>
    <t>*en quant a</t>
  </si>
  <si>
    <t>Baixar / abaixar | pujar / apujar</t>
  </si>
  <si>
    <t>Gaire / massa / molt</t>
  </si>
  <si>
    <t>Interferències lèxiques</t>
  </si>
  <si>
    <t>viam / vere</t>
  </si>
  <si>
    <t>sidral</t>
  </si>
  <si>
    <t>apócope</t>
  </si>
  <si>
    <t>TOTALS</t>
  </si>
  <si>
    <t>total</t>
  </si>
  <si>
    <t>period.</t>
  </si>
  <si>
    <t>conv.</t>
  </si>
  <si>
    <t>ella</t>
  </si>
  <si>
    <t>ell</t>
  </si>
  <si>
    <t>ensordiment de [ʤ]</t>
  </si>
  <si>
    <r>
      <t xml:space="preserve">Pronunciació sorda de la </t>
    </r>
    <r>
      <rPr>
        <i/>
        <sz val="9"/>
        <color indexed="8"/>
        <rFont val="Lucida Sans"/>
        <family val="2"/>
      </rPr>
      <t>x</t>
    </r>
    <r>
      <rPr>
        <sz val="9"/>
        <color indexed="8"/>
        <rFont val="Lucida Sans"/>
        <family val="2"/>
      </rPr>
      <t xml:space="preserve"> del grup </t>
    </r>
    <r>
      <rPr>
        <i/>
        <sz val="9"/>
        <color indexed="8"/>
        <rFont val="Lucida Sans"/>
        <family val="2"/>
      </rPr>
      <t xml:space="preserve">ex- </t>
    </r>
    <r>
      <rPr>
        <sz val="9"/>
        <color indexed="8"/>
        <rFont val="Lucida Sans"/>
        <family val="2"/>
      </rPr>
      <t>seguit de vocal</t>
    </r>
  </si>
  <si>
    <r>
      <t xml:space="preserve">Emmudiment de la </t>
    </r>
    <r>
      <rPr>
        <i/>
        <sz val="9"/>
        <color indexed="8"/>
        <rFont val="Lucida Sans"/>
        <family val="2"/>
      </rPr>
      <t xml:space="preserve">l </t>
    </r>
    <r>
      <rPr>
        <sz val="9"/>
        <color indexed="8"/>
        <rFont val="Lucida Sans"/>
        <family val="2"/>
      </rPr>
      <t xml:space="preserve">en els mots </t>
    </r>
    <r>
      <rPr>
        <i/>
        <sz val="9"/>
        <color indexed="8"/>
        <rFont val="Lucida Sans"/>
        <family val="2"/>
      </rPr>
      <t xml:space="preserve">altre, nosaltres </t>
    </r>
    <r>
      <rPr>
        <sz val="9"/>
        <color indexed="8"/>
        <rFont val="Lucida Sans"/>
        <family val="2"/>
      </rPr>
      <t xml:space="preserve">i </t>
    </r>
    <r>
      <rPr>
        <i/>
        <sz val="9"/>
        <color indexed="8"/>
        <rFont val="Lucida Sans"/>
        <family val="2"/>
      </rPr>
      <t>vosaltres</t>
    </r>
  </si>
  <si>
    <r>
      <t xml:space="preserve">Reducció a </t>
    </r>
    <r>
      <rPr>
        <i/>
        <sz val="9"/>
        <color indexed="8"/>
        <rFont val="Lucida Sans"/>
        <family val="2"/>
      </rPr>
      <t>l’hi</t>
    </r>
    <r>
      <rPr>
        <sz val="9"/>
        <color indexed="8"/>
        <rFont val="Lucida Sans"/>
        <family val="2"/>
      </rPr>
      <t xml:space="preserve"> de les combinacions </t>
    </r>
    <r>
      <rPr>
        <i/>
        <sz val="9"/>
        <color indexed="8"/>
        <rFont val="Lucida Sans"/>
        <family val="2"/>
      </rPr>
      <t xml:space="preserve">la hi </t>
    </r>
    <r>
      <rPr>
        <sz val="9"/>
        <color indexed="8"/>
        <rFont val="Lucida Sans"/>
        <family val="2"/>
      </rPr>
      <t>i</t>
    </r>
    <r>
      <rPr>
        <i/>
        <sz val="9"/>
        <color indexed="8"/>
        <rFont val="Lucida Sans"/>
        <family val="2"/>
      </rPr>
      <t xml:space="preserve"> li ho</t>
    </r>
  </si>
  <si>
    <r>
      <t xml:space="preserve">Omissió indeguda del pronom </t>
    </r>
    <r>
      <rPr>
        <i/>
        <sz val="9"/>
        <color indexed="8"/>
        <rFont val="Lucida Sans"/>
        <family val="2"/>
      </rPr>
      <t>en</t>
    </r>
  </si>
  <si>
    <r>
      <t xml:space="preserve">Omissió indeguda del pronom </t>
    </r>
    <r>
      <rPr>
        <i/>
        <sz val="9"/>
        <color indexed="8"/>
        <rFont val="Lucida Sans"/>
        <family val="2"/>
      </rPr>
      <t>hi</t>
    </r>
  </si>
  <si>
    <r>
      <t>Ús d’</t>
    </r>
    <r>
      <rPr>
        <i/>
        <sz val="9"/>
        <color indexed="8"/>
        <rFont val="Lucida Sans"/>
        <family val="2"/>
      </rPr>
      <t>el que</t>
    </r>
    <r>
      <rPr>
        <sz val="9"/>
        <color indexed="8"/>
        <rFont val="Lucida Sans"/>
        <family val="2"/>
      </rPr>
      <t xml:space="preserve"> en lloc de </t>
    </r>
    <r>
      <rPr>
        <i/>
        <sz val="9"/>
        <color indexed="8"/>
        <rFont val="Lucida Sans"/>
        <family val="2"/>
      </rPr>
      <t>qui</t>
    </r>
  </si>
  <si>
    <r>
      <t xml:space="preserve">davant la conjunció </t>
    </r>
    <r>
      <rPr>
        <i/>
        <sz val="9"/>
        <color indexed="8"/>
        <rFont val="Lucida Sans"/>
        <family val="2"/>
      </rPr>
      <t>que</t>
    </r>
  </si>
  <si>
    <r>
      <t xml:space="preserve">Com en lloc de </t>
    </r>
    <r>
      <rPr>
        <i/>
        <sz val="9"/>
        <color indexed="8"/>
        <rFont val="Lucida Sans"/>
        <family val="2"/>
      </rPr>
      <t>com a</t>
    </r>
  </si>
  <si>
    <t>llavontes/allavors</t>
  </si>
  <si>
    <t>Pronunciar en una sola síl·laba la vocal final de mot amb la inicial del mot següent fent-hi sinalefa o elisió (NO COMPTABILITZAT, EN TRACTAR-SE D'UN FENOMEN DE LA LLENGUA ORAL, PERFECTAMENT CORRECTE)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</si>
</sst>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9"/>
      <color indexed="8"/>
      <name val="Lucida Sans"/>
      <family val="2"/>
    </font>
    <font>
      <sz val="9"/>
      <color indexed="8"/>
      <name val="Lucida Sans"/>
      <family val="2"/>
    </font>
    <font>
      <b/>
      <sz val="9"/>
      <color indexed="10"/>
      <name val="Lucida Sans"/>
      <family val="2"/>
    </font>
    <font>
      <sz val="9"/>
      <name val="Lucida Sans"/>
      <family val="2"/>
    </font>
    <font>
      <sz val="8"/>
      <name val="Arial"/>
    </font>
    <font>
      <sz val="8"/>
      <color indexed="8"/>
      <name val="Lucida Sans"/>
      <family val="2"/>
    </font>
    <font>
      <b/>
      <sz val="8"/>
      <color indexed="8"/>
      <name val="Lucida Sans"/>
      <family val="2"/>
    </font>
    <font>
      <b/>
      <sz val="9"/>
      <color rgb="FFFF0000"/>
      <name val="Lucida Sans"/>
      <family val="2"/>
    </font>
    <font>
      <sz val="10"/>
      <name val="Lucida Sans"/>
      <family val="2"/>
    </font>
    <font>
      <i/>
      <sz val="9"/>
      <color indexed="8"/>
      <name val="Lucida San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2" fillId="6" borderId="2" xfId="0" applyNumberFormat="1" applyFont="1" applyFill="1" applyBorder="1" applyAlignment="1">
      <alignment vertical="center"/>
    </xf>
    <xf numFmtId="2" fontId="2" fillId="5" borderId="7" xfId="0" applyNumberFormat="1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0" fontId="2" fillId="3" borderId="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0" fontId="2" fillId="3" borderId="11" xfId="0" applyNumberFormat="1" applyFont="1" applyFill="1" applyBorder="1" applyAlignment="1">
      <alignment vertical="center"/>
    </xf>
    <xf numFmtId="10" fontId="2" fillId="5" borderId="7" xfId="0" applyNumberFormat="1" applyFont="1" applyFill="1" applyBorder="1" applyAlignment="1">
      <alignment vertical="center"/>
    </xf>
    <xf numFmtId="10" fontId="2" fillId="0" borderId="12" xfId="0" applyNumberFormat="1" applyFont="1" applyFill="1" applyBorder="1" applyAlignment="1">
      <alignment vertical="center"/>
    </xf>
    <xf numFmtId="3" fontId="6" fillId="5" borderId="7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10" fontId="1" fillId="0" borderId="6" xfId="0" applyNumberFormat="1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vertical="center"/>
    </xf>
    <xf numFmtId="0" fontId="1" fillId="5" borderId="10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vertical="center"/>
    </xf>
    <xf numFmtId="10" fontId="2" fillId="5" borderId="11" xfId="0" applyNumberFormat="1" applyFont="1" applyFill="1" applyBorder="1" applyAlignment="1">
      <alignment vertical="center"/>
    </xf>
    <xf numFmtId="0" fontId="2" fillId="7" borderId="7" xfId="0" applyFont="1" applyFill="1" applyBorder="1" applyAlignment="1">
      <alignment horizontal="center" vertical="center"/>
    </xf>
    <xf numFmtId="2" fontId="2" fillId="7" borderId="7" xfId="0" applyNumberFormat="1" applyFont="1" applyFill="1" applyBorder="1" applyAlignment="1">
      <alignment vertical="center"/>
    </xf>
    <xf numFmtId="10" fontId="2" fillId="7" borderId="7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0" fontId="2" fillId="0" borderId="7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vertical="center"/>
    </xf>
    <xf numFmtId="2" fontId="2" fillId="0" borderId="8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2" fontId="8" fillId="2" borderId="8" xfId="0" applyNumberFormat="1" applyFont="1" applyFill="1" applyBorder="1" applyAlignment="1">
      <alignment vertical="center"/>
    </xf>
    <xf numFmtId="10" fontId="8" fillId="5" borderId="7" xfId="0" applyNumberFormat="1" applyFont="1" applyFill="1" applyBorder="1" applyAlignment="1">
      <alignment vertical="center"/>
    </xf>
    <xf numFmtId="10" fontId="8" fillId="3" borderId="7" xfId="0" applyNumberFormat="1" applyFont="1" applyFill="1" applyBorder="1" applyAlignment="1">
      <alignment vertical="center"/>
    </xf>
    <xf numFmtId="10" fontId="8" fillId="3" borderId="11" xfId="0" applyNumberFormat="1" applyFont="1" applyFill="1" applyBorder="1" applyAlignment="1">
      <alignment vertical="center"/>
    </xf>
    <xf numFmtId="10" fontId="8" fillId="5" borderId="11" xfId="0" applyNumberFormat="1" applyFont="1" applyFill="1" applyBorder="1" applyAlignment="1">
      <alignment vertical="center"/>
    </xf>
    <xf numFmtId="10" fontId="8" fillId="7" borderId="7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/>
    <xf numFmtId="0" fontId="2" fillId="5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0" fontId="2" fillId="3" borderId="14" xfId="0" applyNumberFormat="1" applyFont="1" applyFill="1" applyBorder="1" applyAlignment="1">
      <alignment vertical="center"/>
    </xf>
    <xf numFmtId="2" fontId="2" fillId="2" borderId="15" xfId="0" applyNumberFormat="1" applyFont="1" applyFill="1" applyBorder="1" applyAlignment="1">
      <alignment vertical="center"/>
    </xf>
    <xf numFmtId="2" fontId="2" fillId="5" borderId="16" xfId="0" applyNumberFormat="1" applyFont="1" applyFill="1" applyBorder="1" applyAlignment="1">
      <alignment vertical="center"/>
    </xf>
    <xf numFmtId="2" fontId="2" fillId="5" borderId="14" xfId="0" applyNumberFormat="1" applyFont="1" applyFill="1" applyBorder="1" applyAlignment="1">
      <alignment vertical="center"/>
    </xf>
    <xf numFmtId="2" fontId="2" fillId="3" borderId="14" xfId="0" applyNumberFormat="1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3" fontId="6" fillId="5" borderId="20" xfId="0" applyNumberFormat="1" applyFont="1" applyFill="1" applyBorder="1" applyAlignment="1">
      <alignment vertical="center"/>
    </xf>
    <xf numFmtId="10" fontId="1" fillId="0" borderId="9" xfId="0" applyNumberFormat="1" applyFont="1" applyFill="1" applyBorder="1" applyAlignment="1">
      <alignment vertical="center"/>
    </xf>
    <xf numFmtId="10" fontId="8" fillId="0" borderId="9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topLeftCell="C1" workbookViewId="0">
      <pane ySplit="1" topLeftCell="A35" activePane="bottomLeft" state="frozen"/>
      <selection pane="bottomLeft" activeCell="AF56" sqref="AF56"/>
    </sheetView>
  </sheetViews>
  <sheetFormatPr baseColWidth="10" defaultColWidth="8.85546875" defaultRowHeight="12.75"/>
  <cols>
    <col min="1" max="1" width="41.85546875" style="75" customWidth="1"/>
    <col min="2" max="3" width="5.7109375" style="74" customWidth="1"/>
    <col min="4" max="4" width="2.7109375" style="74" customWidth="1"/>
    <col min="5" max="11" width="5.7109375" style="74" customWidth="1"/>
    <col min="12" max="12" width="2.7109375" style="74" customWidth="1"/>
    <col min="13" max="16" width="6.7109375" style="74" customWidth="1"/>
    <col min="17" max="17" width="2.7109375" style="74" customWidth="1"/>
    <col min="18" max="34" width="6.7109375" style="74" customWidth="1"/>
    <col min="35" max="16384" width="8.85546875" style="74"/>
  </cols>
  <sheetData>
    <row r="1" spans="1:34">
      <c r="A1" s="1" t="s">
        <v>0</v>
      </c>
      <c r="B1" s="6" t="s">
        <v>1</v>
      </c>
      <c r="C1" s="6" t="s">
        <v>2</v>
      </c>
      <c r="D1" s="6"/>
      <c r="E1" s="6" t="s">
        <v>1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7"/>
      <c r="M1" s="8" t="s">
        <v>1</v>
      </c>
      <c r="N1" s="8" t="s">
        <v>1</v>
      </c>
      <c r="O1" s="9" t="s">
        <v>2</v>
      </c>
      <c r="P1" s="42" t="s">
        <v>2</v>
      </c>
      <c r="Q1" s="10"/>
      <c r="R1" s="54" t="s">
        <v>1</v>
      </c>
      <c r="S1" s="8" t="s">
        <v>1</v>
      </c>
      <c r="T1" s="9" t="s">
        <v>3</v>
      </c>
      <c r="U1" s="9" t="s">
        <v>3</v>
      </c>
      <c r="V1" s="9" t="s">
        <v>4</v>
      </c>
      <c r="W1" s="9" t="s">
        <v>4</v>
      </c>
      <c r="X1" s="9" t="s">
        <v>5</v>
      </c>
      <c r="Y1" s="9" t="s">
        <v>5</v>
      </c>
      <c r="Z1" s="9" t="s">
        <v>6</v>
      </c>
      <c r="AA1" s="9" t="s">
        <v>6</v>
      </c>
      <c r="AB1" s="8" t="s">
        <v>7</v>
      </c>
      <c r="AC1" s="8" t="s">
        <v>7</v>
      </c>
      <c r="AD1" s="8" t="s">
        <v>8</v>
      </c>
      <c r="AE1" s="8" t="s">
        <v>8</v>
      </c>
      <c r="AF1" s="11"/>
      <c r="AG1" s="12"/>
      <c r="AH1" s="13"/>
    </row>
    <row r="2" spans="1:34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6"/>
      <c r="N2" s="16"/>
      <c r="O2" s="17"/>
      <c r="P2" s="43"/>
      <c r="Q2" s="18"/>
      <c r="R2" s="55"/>
      <c r="S2" s="16"/>
      <c r="T2" s="17"/>
      <c r="U2" s="17"/>
      <c r="V2" s="17"/>
      <c r="W2" s="17"/>
      <c r="X2" s="17"/>
      <c r="Y2" s="17"/>
      <c r="Z2" s="17"/>
      <c r="AA2" s="17"/>
      <c r="AB2" s="58"/>
      <c r="AC2" s="16"/>
      <c r="AD2" s="16"/>
      <c r="AE2" s="16"/>
      <c r="AF2" s="19"/>
      <c r="AG2" s="20"/>
      <c r="AH2" s="21"/>
    </row>
    <row r="3" spans="1:34">
      <c r="A3" s="3"/>
      <c r="B3" s="22"/>
      <c r="C3" s="22"/>
      <c r="D3" s="23"/>
      <c r="E3" s="22"/>
      <c r="F3" s="22"/>
      <c r="G3" s="22"/>
      <c r="H3" s="22"/>
      <c r="I3" s="22"/>
      <c r="J3" s="22"/>
      <c r="K3" s="22"/>
      <c r="L3" s="24"/>
      <c r="M3" s="16" t="s">
        <v>49</v>
      </c>
      <c r="N3" s="16" t="s">
        <v>10</v>
      </c>
      <c r="O3" s="76" t="s">
        <v>50</v>
      </c>
      <c r="P3" s="76" t="s">
        <v>10</v>
      </c>
      <c r="Q3" s="76"/>
      <c r="R3" s="76" t="s">
        <v>49</v>
      </c>
      <c r="S3" s="76" t="s">
        <v>10</v>
      </c>
      <c r="T3" s="77" t="s">
        <v>49</v>
      </c>
      <c r="U3" s="77" t="s">
        <v>10</v>
      </c>
      <c r="V3" s="77" t="s">
        <v>50</v>
      </c>
      <c r="W3" s="77" t="s">
        <v>10</v>
      </c>
      <c r="X3" s="77" t="s">
        <v>50</v>
      </c>
      <c r="Y3" s="77" t="s">
        <v>10</v>
      </c>
      <c r="Z3" s="77" t="s">
        <v>49</v>
      </c>
      <c r="AA3" s="77" t="s">
        <v>10</v>
      </c>
      <c r="AB3" s="58" t="s">
        <v>50</v>
      </c>
      <c r="AC3" s="16" t="s">
        <v>10</v>
      </c>
      <c r="AD3" s="16" t="s">
        <v>50</v>
      </c>
      <c r="AE3" s="16" t="s">
        <v>10</v>
      </c>
      <c r="AF3" s="19" t="s">
        <v>46</v>
      </c>
      <c r="AG3" s="25"/>
      <c r="AH3" s="26"/>
    </row>
    <row r="4" spans="1:34">
      <c r="A4" s="4" t="s">
        <v>9</v>
      </c>
      <c r="B4" s="27">
        <v>947</v>
      </c>
      <c r="C4" s="27">
        <v>5329</v>
      </c>
      <c r="D4" s="28"/>
      <c r="E4" s="27">
        <v>1336</v>
      </c>
      <c r="F4" s="27">
        <v>1964</v>
      </c>
      <c r="G4" s="27">
        <v>2224</v>
      </c>
      <c r="H4" s="27">
        <v>2476</v>
      </c>
      <c r="I4" s="27">
        <v>863</v>
      </c>
      <c r="J4" s="27">
        <v>841</v>
      </c>
      <c r="K4" s="27">
        <v>497</v>
      </c>
      <c r="L4" s="29"/>
      <c r="M4" s="47">
        <v>947</v>
      </c>
      <c r="N4" s="47">
        <v>16477</v>
      </c>
      <c r="O4" s="83">
        <v>5329</v>
      </c>
      <c r="P4" s="84">
        <v>16477</v>
      </c>
      <c r="Q4" s="85"/>
      <c r="R4" s="86">
        <v>1336</v>
      </c>
      <c r="S4" s="86">
        <v>16477</v>
      </c>
      <c r="T4" s="47">
        <v>1964</v>
      </c>
      <c r="U4" s="47">
        <v>16477</v>
      </c>
      <c r="V4" s="47">
        <v>2224</v>
      </c>
      <c r="W4" s="47">
        <v>16477</v>
      </c>
      <c r="X4" s="47">
        <v>2476</v>
      </c>
      <c r="Y4" s="47">
        <v>16477</v>
      </c>
      <c r="Z4" s="47">
        <v>863</v>
      </c>
      <c r="AA4" s="47">
        <v>16477</v>
      </c>
      <c r="AB4" s="47">
        <v>841</v>
      </c>
      <c r="AC4" s="47">
        <v>16477</v>
      </c>
      <c r="AD4" s="47">
        <v>497</v>
      </c>
      <c r="AE4" s="47">
        <v>16477</v>
      </c>
      <c r="AF4" s="48">
        <f>SUM(M4+O4+R4+T4+V4+X4+Z4+AB4+AD4)</f>
        <v>16477</v>
      </c>
      <c r="AG4" s="12"/>
      <c r="AH4" s="13"/>
    </row>
    <row r="5" spans="1:34">
      <c r="A5" s="3"/>
      <c r="B5" s="30"/>
      <c r="C5" s="30"/>
      <c r="D5" s="31"/>
      <c r="E5" s="30"/>
      <c r="F5" s="30"/>
      <c r="G5" s="30"/>
      <c r="H5" s="30"/>
      <c r="I5" s="30"/>
      <c r="J5" s="30"/>
      <c r="K5" s="30"/>
      <c r="L5" s="32"/>
      <c r="M5" s="33"/>
      <c r="N5" s="33"/>
      <c r="O5" s="78"/>
      <c r="P5" s="78"/>
      <c r="Q5" s="79"/>
      <c r="R5" s="80"/>
      <c r="S5" s="81"/>
      <c r="T5" s="82"/>
      <c r="U5" s="82"/>
      <c r="V5" s="82"/>
      <c r="W5" s="82"/>
      <c r="X5" s="82"/>
      <c r="Y5" s="82"/>
      <c r="Z5" s="82"/>
      <c r="AA5" s="82"/>
      <c r="AB5" s="59"/>
      <c r="AC5" s="33"/>
      <c r="AD5" s="33"/>
      <c r="AE5" s="33"/>
      <c r="AF5" s="51" t="s">
        <v>10</v>
      </c>
      <c r="AG5" s="49" t="s">
        <v>47</v>
      </c>
      <c r="AH5" s="50" t="s">
        <v>48</v>
      </c>
    </row>
    <row r="6" spans="1:34">
      <c r="A6" s="2" t="s">
        <v>11</v>
      </c>
      <c r="B6" s="35">
        <v>3</v>
      </c>
      <c r="C6" s="35">
        <v>0</v>
      </c>
      <c r="D6" s="36"/>
      <c r="E6" s="35">
        <v>8</v>
      </c>
      <c r="F6" s="35">
        <v>9</v>
      </c>
      <c r="G6" s="35">
        <v>16</v>
      </c>
      <c r="H6" s="35">
        <v>19</v>
      </c>
      <c r="I6" s="35">
        <v>10</v>
      </c>
      <c r="J6" s="35">
        <v>6</v>
      </c>
      <c r="K6" s="35">
        <v>2</v>
      </c>
      <c r="L6" s="37"/>
      <c r="M6" s="45">
        <f>B6/947</f>
        <v>3.1678986272439284E-3</v>
      </c>
      <c r="N6" s="45">
        <f>B6/16477</f>
        <v>1.8207197912241307E-4</v>
      </c>
      <c r="O6" s="40">
        <f>C6/5329</f>
        <v>0</v>
      </c>
      <c r="P6" s="40">
        <f>C6/16477</f>
        <v>0</v>
      </c>
      <c r="Q6" s="34"/>
      <c r="R6" s="57">
        <f>E6/1336</f>
        <v>5.9880239520958087E-3</v>
      </c>
      <c r="S6" s="45">
        <f>E6/16477</f>
        <v>4.8552527765976817E-4</v>
      </c>
      <c r="T6" s="40">
        <f>F6/1964</f>
        <v>4.5824847250509164E-3</v>
      </c>
      <c r="U6" s="40">
        <f>F6/16477</f>
        <v>5.4621593736723924E-4</v>
      </c>
      <c r="V6" s="40">
        <f>G6/2224</f>
        <v>7.1942446043165471E-3</v>
      </c>
      <c r="W6" s="40">
        <f>G6/16477</f>
        <v>9.7105055531953634E-4</v>
      </c>
      <c r="X6" s="40">
        <f>H6/2476</f>
        <v>7.6736672051696281E-3</v>
      </c>
      <c r="Y6" s="40">
        <f>H6/16477</f>
        <v>1.1531225344419494E-3</v>
      </c>
      <c r="Z6" s="40">
        <f>I6/863</f>
        <v>1.1587485515643106E-2</v>
      </c>
      <c r="AA6" s="40">
        <f>I6/16477</f>
        <v>6.0690659707471025E-4</v>
      </c>
      <c r="AB6" s="60">
        <f>J6/841</f>
        <v>7.1343638525564806E-3</v>
      </c>
      <c r="AC6" s="45">
        <f>J6/16477</f>
        <v>3.6414395824482614E-4</v>
      </c>
      <c r="AD6" s="45">
        <f>K6/497</f>
        <v>4.0241448692152921E-3</v>
      </c>
      <c r="AE6" s="45">
        <f>K6/16477</f>
        <v>1.2138131941494204E-4</v>
      </c>
      <c r="AF6" s="87">
        <f>SUM(N6+P6+S6+U6+W6+Y6+AA6+AC6+AE6)</f>
        <v>4.4304181586453844E-3</v>
      </c>
      <c r="AG6" s="87">
        <f>N6+S6+AC6+AE6</f>
        <v>1.1531225344419494E-3</v>
      </c>
      <c r="AH6" s="87">
        <f>P6+U6+W6+Y6+AA6</f>
        <v>3.2772956242034354E-3</v>
      </c>
    </row>
    <row r="7" spans="1:34">
      <c r="A7" s="3" t="s">
        <v>12</v>
      </c>
      <c r="B7" s="30">
        <v>2</v>
      </c>
      <c r="C7" s="30"/>
      <c r="D7" s="31"/>
      <c r="E7" s="30"/>
      <c r="F7" s="30"/>
      <c r="G7" s="30"/>
      <c r="H7" s="30"/>
      <c r="I7" s="30"/>
      <c r="J7" s="30"/>
      <c r="K7" s="30"/>
      <c r="L7" s="32"/>
      <c r="M7" s="33">
        <f t="shared" ref="M7:M55" si="0">B7/947</f>
        <v>2.1119324181626186E-3</v>
      </c>
      <c r="N7" s="33">
        <f t="shared" ref="N7:N55" si="1">B7/16477</f>
        <v>1.2138131941494204E-4</v>
      </c>
      <c r="O7" s="40">
        <f t="shared" ref="O7:O55" si="2">C7/5329</f>
        <v>0</v>
      </c>
      <c r="P7" s="40">
        <f t="shared" ref="P7:P55" si="3">C7/16477</f>
        <v>0</v>
      </c>
      <c r="Q7" s="34"/>
      <c r="R7" s="56">
        <f t="shared" ref="R7:R55" si="4">E7/1336</f>
        <v>0</v>
      </c>
      <c r="S7" s="33">
        <f t="shared" ref="S7:S55" si="5">E7/16477</f>
        <v>0</v>
      </c>
      <c r="T7" s="38">
        <f t="shared" ref="T7:T55" si="6">F7/1964</f>
        <v>0</v>
      </c>
      <c r="U7" s="38">
        <f t="shared" ref="U7:U55" si="7">F7/16477</f>
        <v>0</v>
      </c>
      <c r="V7" s="38">
        <f t="shared" ref="V7:V55" si="8">G7/2224</f>
        <v>0</v>
      </c>
      <c r="W7" s="38">
        <f t="shared" ref="W7:W55" si="9">G7/16477</f>
        <v>0</v>
      </c>
      <c r="X7" s="38">
        <f t="shared" ref="X7:X55" si="10">H7/2476</f>
        <v>0</v>
      </c>
      <c r="Y7" s="38">
        <f t="shared" ref="Y7:Y55" si="11">H7/16477</f>
        <v>0</v>
      </c>
      <c r="Z7" s="38">
        <f t="shared" ref="Z7:Z55" si="12">I7/863</f>
        <v>0</v>
      </c>
      <c r="AA7" s="38">
        <f t="shared" ref="AA7:AA55" si="13">I7/16477</f>
        <v>0</v>
      </c>
      <c r="AB7" s="59">
        <f t="shared" ref="AB7:AB55" si="14">J7/841</f>
        <v>0</v>
      </c>
      <c r="AC7" s="33">
        <f t="shared" ref="AC7:AC55" si="15">J7/16477</f>
        <v>0</v>
      </c>
      <c r="AD7" s="33">
        <f t="shared" ref="AD7:AD55" si="16">K7/497</f>
        <v>0</v>
      </c>
      <c r="AE7" s="33">
        <f t="shared" ref="AE7:AE55" si="17">K7/16477</f>
        <v>0</v>
      </c>
      <c r="AF7" s="87">
        <f t="shared" ref="AF7:AF53" si="18">SUM(N7+P7+S7+U7+W7+Y7+AA7+AC7+AE7)</f>
        <v>1.2138131941494204E-4</v>
      </c>
      <c r="AG7" s="87">
        <f t="shared" ref="AG7:AG55" si="19">N7+S7+AC7+AE7</f>
        <v>1.2138131941494204E-4</v>
      </c>
      <c r="AH7" s="87">
        <f t="shared" ref="AH7:AH55" si="20">P7+U7+W7+Y7+AA7</f>
        <v>0</v>
      </c>
    </row>
    <row r="8" spans="1:34">
      <c r="A8" s="2" t="s">
        <v>13</v>
      </c>
      <c r="B8" s="35"/>
      <c r="C8" s="35"/>
      <c r="D8" s="36"/>
      <c r="E8" s="35">
        <v>2</v>
      </c>
      <c r="F8" s="35"/>
      <c r="G8" s="35"/>
      <c r="H8" s="35">
        <v>1</v>
      </c>
      <c r="I8" s="35">
        <v>1</v>
      </c>
      <c r="J8" s="35"/>
      <c r="K8" s="35"/>
      <c r="L8" s="37"/>
      <c r="M8" s="45">
        <f t="shared" si="0"/>
        <v>0</v>
      </c>
      <c r="N8" s="45">
        <f t="shared" si="1"/>
        <v>0</v>
      </c>
      <c r="O8" s="40">
        <f t="shared" si="2"/>
        <v>0</v>
      </c>
      <c r="P8" s="40">
        <f t="shared" si="3"/>
        <v>0</v>
      </c>
      <c r="Q8" s="34"/>
      <c r="R8" s="57">
        <f t="shared" si="4"/>
        <v>1.4970059880239522E-3</v>
      </c>
      <c r="S8" s="45">
        <f t="shared" si="5"/>
        <v>1.2138131941494204E-4</v>
      </c>
      <c r="T8" s="40">
        <f t="shared" si="6"/>
        <v>0</v>
      </c>
      <c r="U8" s="40">
        <f t="shared" si="7"/>
        <v>0</v>
      </c>
      <c r="V8" s="40">
        <f t="shared" si="8"/>
        <v>0</v>
      </c>
      <c r="W8" s="40">
        <f t="shared" si="9"/>
        <v>0</v>
      </c>
      <c r="X8" s="40">
        <f t="shared" si="10"/>
        <v>4.0387722132471731E-4</v>
      </c>
      <c r="Y8" s="40">
        <f t="shared" si="11"/>
        <v>6.0690659707471021E-5</v>
      </c>
      <c r="Z8" s="40">
        <f t="shared" si="12"/>
        <v>1.1587485515643105E-3</v>
      </c>
      <c r="AA8" s="40">
        <f t="shared" si="13"/>
        <v>6.0690659707471021E-5</v>
      </c>
      <c r="AB8" s="60">
        <f t="shared" si="14"/>
        <v>0</v>
      </c>
      <c r="AC8" s="45">
        <f t="shared" si="15"/>
        <v>0</v>
      </c>
      <c r="AD8" s="45">
        <f t="shared" si="16"/>
        <v>0</v>
      </c>
      <c r="AE8" s="45">
        <f t="shared" si="17"/>
        <v>0</v>
      </c>
      <c r="AF8" s="87">
        <f t="shared" si="18"/>
        <v>2.4276263882988408E-4</v>
      </c>
      <c r="AG8" s="87">
        <f t="shared" si="19"/>
        <v>1.2138131941494204E-4</v>
      </c>
      <c r="AH8" s="87">
        <f t="shared" si="20"/>
        <v>1.2138131941494204E-4</v>
      </c>
    </row>
    <row r="9" spans="1:34">
      <c r="A9" s="2" t="s">
        <v>14</v>
      </c>
      <c r="B9" s="35"/>
      <c r="C9" s="35"/>
      <c r="D9" s="36"/>
      <c r="E9" s="35"/>
      <c r="F9" s="35">
        <v>1</v>
      </c>
      <c r="G9" s="35">
        <v>1</v>
      </c>
      <c r="H9" s="35"/>
      <c r="I9" s="35"/>
      <c r="J9" s="35"/>
      <c r="K9" s="35"/>
      <c r="L9" s="37"/>
      <c r="M9" s="45">
        <f t="shared" si="0"/>
        <v>0</v>
      </c>
      <c r="N9" s="45">
        <f t="shared" si="1"/>
        <v>0</v>
      </c>
      <c r="O9" s="40">
        <f t="shared" si="2"/>
        <v>0</v>
      </c>
      <c r="P9" s="40">
        <f t="shared" si="3"/>
        <v>0</v>
      </c>
      <c r="Q9" s="34"/>
      <c r="R9" s="57">
        <f t="shared" si="4"/>
        <v>0</v>
      </c>
      <c r="S9" s="45">
        <f t="shared" si="5"/>
        <v>0</v>
      </c>
      <c r="T9" s="40">
        <f t="shared" si="6"/>
        <v>5.0916496945010179E-4</v>
      </c>
      <c r="U9" s="40">
        <f t="shared" si="7"/>
        <v>6.0690659707471021E-5</v>
      </c>
      <c r="V9" s="40">
        <f t="shared" si="8"/>
        <v>4.496402877697842E-4</v>
      </c>
      <c r="W9" s="40">
        <f t="shared" si="9"/>
        <v>6.0690659707471021E-5</v>
      </c>
      <c r="X9" s="40">
        <f t="shared" si="10"/>
        <v>0</v>
      </c>
      <c r="Y9" s="40">
        <f t="shared" si="11"/>
        <v>0</v>
      </c>
      <c r="Z9" s="40">
        <f t="shared" si="12"/>
        <v>0</v>
      </c>
      <c r="AA9" s="40">
        <f t="shared" si="13"/>
        <v>0</v>
      </c>
      <c r="AB9" s="60">
        <f t="shared" si="14"/>
        <v>0</v>
      </c>
      <c r="AC9" s="45">
        <f t="shared" si="15"/>
        <v>0</v>
      </c>
      <c r="AD9" s="45">
        <f t="shared" si="16"/>
        <v>0</v>
      </c>
      <c r="AE9" s="45">
        <f t="shared" si="17"/>
        <v>0</v>
      </c>
      <c r="AF9" s="87">
        <f t="shared" si="18"/>
        <v>1.2138131941494204E-4</v>
      </c>
      <c r="AG9" s="87">
        <f t="shared" si="19"/>
        <v>0</v>
      </c>
      <c r="AH9" s="87">
        <f t="shared" si="20"/>
        <v>1.2138131941494204E-4</v>
      </c>
    </row>
    <row r="10" spans="1:34">
      <c r="A10" s="3" t="s">
        <v>15</v>
      </c>
      <c r="B10" s="39"/>
      <c r="C10" s="39">
        <v>2</v>
      </c>
      <c r="D10" s="36"/>
      <c r="E10" s="39"/>
      <c r="F10" s="39"/>
      <c r="G10" s="39"/>
      <c r="H10" s="39"/>
      <c r="I10" s="39"/>
      <c r="J10" s="39">
        <v>1</v>
      </c>
      <c r="K10" s="39"/>
      <c r="L10" s="37"/>
      <c r="M10" s="45">
        <f t="shared" si="0"/>
        <v>0</v>
      </c>
      <c r="N10" s="45">
        <f t="shared" si="1"/>
        <v>0</v>
      </c>
      <c r="O10" s="40">
        <f t="shared" si="2"/>
        <v>3.7530493525989868E-4</v>
      </c>
      <c r="P10" s="44">
        <f t="shared" si="3"/>
        <v>1.2138131941494204E-4</v>
      </c>
      <c r="Q10" s="34"/>
      <c r="R10" s="57">
        <f t="shared" si="4"/>
        <v>0</v>
      </c>
      <c r="S10" s="45">
        <f t="shared" si="5"/>
        <v>0</v>
      </c>
      <c r="T10" s="40">
        <f t="shared" si="6"/>
        <v>0</v>
      </c>
      <c r="U10" s="40">
        <f t="shared" si="7"/>
        <v>0</v>
      </c>
      <c r="V10" s="40">
        <f t="shared" si="8"/>
        <v>0</v>
      </c>
      <c r="W10" s="40">
        <f t="shared" si="9"/>
        <v>0</v>
      </c>
      <c r="X10" s="40">
        <f t="shared" si="10"/>
        <v>0</v>
      </c>
      <c r="Y10" s="40">
        <f t="shared" si="11"/>
        <v>0</v>
      </c>
      <c r="Z10" s="40">
        <f t="shared" si="12"/>
        <v>0</v>
      </c>
      <c r="AA10" s="40">
        <f t="shared" si="13"/>
        <v>0</v>
      </c>
      <c r="AB10" s="60">
        <f t="shared" si="14"/>
        <v>1.1890606420927466E-3</v>
      </c>
      <c r="AC10" s="45">
        <f t="shared" si="15"/>
        <v>6.0690659707471021E-5</v>
      </c>
      <c r="AD10" s="45">
        <f t="shared" si="16"/>
        <v>0</v>
      </c>
      <c r="AE10" s="45">
        <f t="shared" si="17"/>
        <v>0</v>
      </c>
      <c r="AF10" s="87">
        <f t="shared" si="18"/>
        <v>1.8207197912241307E-4</v>
      </c>
      <c r="AG10" s="87">
        <f t="shared" si="19"/>
        <v>6.0690659707471021E-5</v>
      </c>
      <c r="AH10" s="87">
        <f t="shared" si="20"/>
        <v>1.2138131941494204E-4</v>
      </c>
    </row>
    <row r="11" spans="1:34">
      <c r="A11" s="2" t="s">
        <v>51</v>
      </c>
      <c r="B11" s="35"/>
      <c r="C11" s="35">
        <v>5</v>
      </c>
      <c r="D11" s="36"/>
      <c r="E11" s="35"/>
      <c r="F11" s="35">
        <v>1</v>
      </c>
      <c r="G11" s="35"/>
      <c r="H11" s="35"/>
      <c r="I11" s="35"/>
      <c r="J11" s="35"/>
      <c r="K11" s="35"/>
      <c r="L11" s="37"/>
      <c r="M11" s="45">
        <f t="shared" si="0"/>
        <v>0</v>
      </c>
      <c r="N11" s="45">
        <f t="shared" si="1"/>
        <v>0</v>
      </c>
      <c r="O11" s="40">
        <f t="shared" si="2"/>
        <v>9.3826233814974663E-4</v>
      </c>
      <c r="P11" s="44">
        <f t="shared" si="3"/>
        <v>3.0345329853735513E-4</v>
      </c>
      <c r="Q11" s="34"/>
      <c r="R11" s="57">
        <f t="shared" si="4"/>
        <v>0</v>
      </c>
      <c r="S11" s="45">
        <f t="shared" si="5"/>
        <v>0</v>
      </c>
      <c r="T11" s="40">
        <f t="shared" si="6"/>
        <v>5.0916496945010179E-4</v>
      </c>
      <c r="U11" s="40">
        <f t="shared" si="7"/>
        <v>6.0690659707471021E-5</v>
      </c>
      <c r="V11" s="40">
        <f t="shared" si="8"/>
        <v>0</v>
      </c>
      <c r="W11" s="40">
        <f t="shared" si="9"/>
        <v>0</v>
      </c>
      <c r="X11" s="40">
        <f t="shared" si="10"/>
        <v>0</v>
      </c>
      <c r="Y11" s="40">
        <f t="shared" si="11"/>
        <v>0</v>
      </c>
      <c r="Z11" s="40">
        <f t="shared" si="12"/>
        <v>0</v>
      </c>
      <c r="AA11" s="40">
        <f t="shared" si="13"/>
        <v>0</v>
      </c>
      <c r="AB11" s="60">
        <f t="shared" si="14"/>
        <v>0</v>
      </c>
      <c r="AC11" s="45">
        <f t="shared" si="15"/>
        <v>0</v>
      </c>
      <c r="AD11" s="45">
        <f t="shared" si="16"/>
        <v>0</v>
      </c>
      <c r="AE11" s="45">
        <f t="shared" si="17"/>
        <v>0</v>
      </c>
      <c r="AF11" s="87">
        <f t="shared" si="18"/>
        <v>3.6414395824482614E-4</v>
      </c>
      <c r="AG11" s="87">
        <f t="shared" si="19"/>
        <v>0</v>
      </c>
      <c r="AH11" s="87">
        <f t="shared" si="20"/>
        <v>3.6414395824482614E-4</v>
      </c>
    </row>
    <row r="12" spans="1:34" ht="24">
      <c r="A12" s="3" t="s">
        <v>52</v>
      </c>
      <c r="B12" s="39"/>
      <c r="C12" s="39">
        <v>1</v>
      </c>
      <c r="D12" s="36"/>
      <c r="E12" s="39"/>
      <c r="F12" s="39">
        <v>1</v>
      </c>
      <c r="G12" s="39"/>
      <c r="H12" s="39"/>
      <c r="I12" s="39"/>
      <c r="J12" s="39"/>
      <c r="K12" s="39"/>
      <c r="L12" s="37"/>
      <c r="M12" s="45">
        <f t="shared" si="0"/>
        <v>0</v>
      </c>
      <c r="N12" s="45">
        <f t="shared" si="1"/>
        <v>0</v>
      </c>
      <c r="O12" s="40">
        <f t="shared" si="2"/>
        <v>1.8765246762994934E-4</v>
      </c>
      <c r="P12" s="44">
        <f t="shared" si="3"/>
        <v>6.0690659707471021E-5</v>
      </c>
      <c r="Q12" s="34"/>
      <c r="R12" s="57">
        <f t="shared" si="4"/>
        <v>0</v>
      </c>
      <c r="S12" s="45">
        <f t="shared" si="5"/>
        <v>0</v>
      </c>
      <c r="T12" s="40">
        <f t="shared" si="6"/>
        <v>5.0916496945010179E-4</v>
      </c>
      <c r="U12" s="40">
        <f t="shared" si="7"/>
        <v>6.0690659707471021E-5</v>
      </c>
      <c r="V12" s="40">
        <f t="shared" si="8"/>
        <v>0</v>
      </c>
      <c r="W12" s="40">
        <f t="shared" si="9"/>
        <v>0</v>
      </c>
      <c r="X12" s="40">
        <f t="shared" si="10"/>
        <v>0</v>
      </c>
      <c r="Y12" s="40">
        <f t="shared" si="11"/>
        <v>0</v>
      </c>
      <c r="Z12" s="40">
        <f t="shared" si="12"/>
        <v>0</v>
      </c>
      <c r="AA12" s="40">
        <f t="shared" si="13"/>
        <v>0</v>
      </c>
      <c r="AB12" s="60">
        <f t="shared" si="14"/>
        <v>0</v>
      </c>
      <c r="AC12" s="45">
        <f t="shared" si="15"/>
        <v>0</v>
      </c>
      <c r="AD12" s="45">
        <f t="shared" si="16"/>
        <v>0</v>
      </c>
      <c r="AE12" s="45">
        <f t="shared" si="17"/>
        <v>0</v>
      </c>
      <c r="AF12" s="87">
        <f t="shared" si="18"/>
        <v>1.2138131941494204E-4</v>
      </c>
      <c r="AG12" s="87">
        <f t="shared" si="19"/>
        <v>0</v>
      </c>
      <c r="AH12" s="87">
        <f t="shared" si="20"/>
        <v>1.2138131941494204E-4</v>
      </c>
    </row>
    <row r="13" spans="1:34" ht="24">
      <c r="A13" s="2" t="s">
        <v>16</v>
      </c>
      <c r="B13" s="35"/>
      <c r="C13" s="35">
        <v>3</v>
      </c>
      <c r="D13" s="36"/>
      <c r="E13" s="35"/>
      <c r="F13" s="35"/>
      <c r="G13" s="35"/>
      <c r="H13" s="35"/>
      <c r="I13" s="35"/>
      <c r="J13" s="35"/>
      <c r="K13" s="35"/>
      <c r="L13" s="37"/>
      <c r="M13" s="45">
        <f t="shared" si="0"/>
        <v>0</v>
      </c>
      <c r="N13" s="45">
        <f t="shared" si="1"/>
        <v>0</v>
      </c>
      <c r="O13" s="40">
        <f t="shared" si="2"/>
        <v>5.62957402889848E-4</v>
      </c>
      <c r="P13" s="44">
        <f t="shared" si="3"/>
        <v>1.8207197912241307E-4</v>
      </c>
      <c r="Q13" s="34"/>
      <c r="R13" s="57">
        <f t="shared" si="4"/>
        <v>0</v>
      </c>
      <c r="S13" s="45">
        <f t="shared" si="5"/>
        <v>0</v>
      </c>
      <c r="T13" s="40">
        <f t="shared" si="6"/>
        <v>0</v>
      </c>
      <c r="U13" s="40">
        <f t="shared" si="7"/>
        <v>0</v>
      </c>
      <c r="V13" s="40">
        <f t="shared" si="8"/>
        <v>0</v>
      </c>
      <c r="W13" s="40">
        <f t="shared" si="9"/>
        <v>0</v>
      </c>
      <c r="X13" s="40">
        <f t="shared" si="10"/>
        <v>0</v>
      </c>
      <c r="Y13" s="40">
        <f t="shared" si="11"/>
        <v>0</v>
      </c>
      <c r="Z13" s="40">
        <f t="shared" si="12"/>
        <v>0</v>
      </c>
      <c r="AA13" s="40">
        <f t="shared" si="13"/>
        <v>0</v>
      </c>
      <c r="AB13" s="60">
        <f t="shared" si="14"/>
        <v>0</v>
      </c>
      <c r="AC13" s="45">
        <f t="shared" si="15"/>
        <v>0</v>
      </c>
      <c r="AD13" s="45">
        <f t="shared" si="16"/>
        <v>0</v>
      </c>
      <c r="AE13" s="45">
        <f t="shared" si="17"/>
        <v>0</v>
      </c>
      <c r="AF13" s="87">
        <f t="shared" si="18"/>
        <v>1.8207197912241307E-4</v>
      </c>
      <c r="AG13" s="87">
        <f t="shared" si="19"/>
        <v>0</v>
      </c>
      <c r="AH13" s="87">
        <f t="shared" si="20"/>
        <v>1.8207197912241307E-4</v>
      </c>
    </row>
    <row r="14" spans="1:34">
      <c r="A14" s="3" t="s">
        <v>17</v>
      </c>
      <c r="B14" s="39"/>
      <c r="C14" s="39">
        <v>169</v>
      </c>
      <c r="D14" s="36"/>
      <c r="E14" s="39"/>
      <c r="F14" s="39">
        <v>7</v>
      </c>
      <c r="G14" s="39"/>
      <c r="H14" s="39">
        <v>1</v>
      </c>
      <c r="I14" s="39"/>
      <c r="J14" s="39"/>
      <c r="K14" s="39"/>
      <c r="L14" s="37"/>
      <c r="M14" s="45">
        <f t="shared" si="0"/>
        <v>0</v>
      </c>
      <c r="N14" s="45">
        <f t="shared" si="1"/>
        <v>0</v>
      </c>
      <c r="O14" s="40">
        <f t="shared" si="2"/>
        <v>3.1713267029461437E-2</v>
      </c>
      <c r="P14" s="44">
        <f t="shared" si="3"/>
        <v>1.0256721490562603E-2</v>
      </c>
      <c r="Q14" s="34"/>
      <c r="R14" s="57">
        <f t="shared" si="4"/>
        <v>0</v>
      </c>
      <c r="S14" s="45">
        <f t="shared" si="5"/>
        <v>0</v>
      </c>
      <c r="T14" s="40">
        <f t="shared" si="6"/>
        <v>3.564154786150713E-3</v>
      </c>
      <c r="U14" s="40">
        <f t="shared" si="7"/>
        <v>4.2483461795229715E-4</v>
      </c>
      <c r="V14" s="40">
        <f t="shared" si="8"/>
        <v>0</v>
      </c>
      <c r="W14" s="40">
        <f t="shared" si="9"/>
        <v>0</v>
      </c>
      <c r="X14" s="40">
        <f t="shared" si="10"/>
        <v>4.0387722132471731E-4</v>
      </c>
      <c r="Y14" s="40">
        <f t="shared" si="11"/>
        <v>6.0690659707471021E-5</v>
      </c>
      <c r="Z14" s="40">
        <f t="shared" si="12"/>
        <v>0</v>
      </c>
      <c r="AA14" s="40">
        <f t="shared" si="13"/>
        <v>0</v>
      </c>
      <c r="AB14" s="60">
        <f t="shared" si="14"/>
        <v>0</v>
      </c>
      <c r="AC14" s="45">
        <f t="shared" si="15"/>
        <v>0</v>
      </c>
      <c r="AD14" s="45">
        <f t="shared" si="16"/>
        <v>0</v>
      </c>
      <c r="AE14" s="45">
        <f t="shared" si="17"/>
        <v>0</v>
      </c>
      <c r="AF14" s="87">
        <f t="shared" si="18"/>
        <v>1.0742246768222372E-2</v>
      </c>
      <c r="AG14" s="87">
        <f t="shared" si="19"/>
        <v>0</v>
      </c>
      <c r="AH14" s="87">
        <f t="shared" si="20"/>
        <v>1.0742246768222372E-2</v>
      </c>
    </row>
    <row r="15" spans="1:34">
      <c r="A15" s="2" t="s">
        <v>18</v>
      </c>
      <c r="B15" s="35"/>
      <c r="C15" s="35">
        <v>5</v>
      </c>
      <c r="D15" s="36"/>
      <c r="E15" s="35"/>
      <c r="F15" s="35">
        <v>1</v>
      </c>
      <c r="G15" s="35">
        <v>3</v>
      </c>
      <c r="H15" s="35">
        <v>1</v>
      </c>
      <c r="I15" s="35"/>
      <c r="J15" s="35"/>
      <c r="K15" s="35"/>
      <c r="L15" s="37"/>
      <c r="M15" s="45">
        <f t="shared" si="0"/>
        <v>0</v>
      </c>
      <c r="N15" s="45">
        <f t="shared" si="1"/>
        <v>0</v>
      </c>
      <c r="O15" s="40">
        <f t="shared" si="2"/>
        <v>9.3826233814974663E-4</v>
      </c>
      <c r="P15" s="44">
        <f t="shared" si="3"/>
        <v>3.0345329853735513E-4</v>
      </c>
      <c r="Q15" s="34"/>
      <c r="R15" s="57">
        <f t="shared" si="4"/>
        <v>0</v>
      </c>
      <c r="S15" s="45">
        <f t="shared" si="5"/>
        <v>0</v>
      </c>
      <c r="T15" s="40">
        <f t="shared" si="6"/>
        <v>5.0916496945010179E-4</v>
      </c>
      <c r="U15" s="40">
        <f t="shared" si="7"/>
        <v>6.0690659707471021E-5</v>
      </c>
      <c r="V15" s="40">
        <f t="shared" si="8"/>
        <v>1.3489208633093526E-3</v>
      </c>
      <c r="W15" s="40">
        <f t="shared" si="9"/>
        <v>1.8207197912241307E-4</v>
      </c>
      <c r="X15" s="40">
        <f t="shared" si="10"/>
        <v>4.0387722132471731E-4</v>
      </c>
      <c r="Y15" s="40">
        <f t="shared" si="11"/>
        <v>6.0690659707471021E-5</v>
      </c>
      <c r="Z15" s="40">
        <f t="shared" si="12"/>
        <v>0</v>
      </c>
      <c r="AA15" s="40">
        <f t="shared" si="13"/>
        <v>0</v>
      </c>
      <c r="AB15" s="60">
        <f t="shared" si="14"/>
        <v>0</v>
      </c>
      <c r="AC15" s="45">
        <f t="shared" si="15"/>
        <v>0</v>
      </c>
      <c r="AD15" s="45">
        <f t="shared" si="16"/>
        <v>0</v>
      </c>
      <c r="AE15" s="45">
        <f t="shared" si="17"/>
        <v>0</v>
      </c>
      <c r="AF15" s="87">
        <f t="shared" si="18"/>
        <v>6.0690659707471025E-4</v>
      </c>
      <c r="AG15" s="87">
        <f t="shared" si="19"/>
        <v>0</v>
      </c>
      <c r="AH15" s="87">
        <f t="shared" si="20"/>
        <v>6.0690659707471025E-4</v>
      </c>
    </row>
    <row r="16" spans="1:34" ht="24">
      <c r="A16" s="3" t="s">
        <v>53</v>
      </c>
      <c r="B16" s="39"/>
      <c r="C16" s="39">
        <v>2</v>
      </c>
      <c r="D16" s="36"/>
      <c r="E16" s="39"/>
      <c r="F16" s="39"/>
      <c r="G16" s="39"/>
      <c r="H16" s="39"/>
      <c r="I16" s="39"/>
      <c r="J16" s="39"/>
      <c r="K16" s="39"/>
      <c r="L16" s="37"/>
      <c r="M16" s="45">
        <f t="shared" si="0"/>
        <v>0</v>
      </c>
      <c r="N16" s="45">
        <f t="shared" si="1"/>
        <v>0</v>
      </c>
      <c r="O16" s="40">
        <f t="shared" si="2"/>
        <v>3.7530493525989868E-4</v>
      </c>
      <c r="P16" s="44">
        <f t="shared" si="3"/>
        <v>1.2138131941494204E-4</v>
      </c>
      <c r="Q16" s="34"/>
      <c r="R16" s="57">
        <f t="shared" si="4"/>
        <v>0</v>
      </c>
      <c r="S16" s="45">
        <f t="shared" si="5"/>
        <v>0</v>
      </c>
      <c r="T16" s="40">
        <f t="shared" si="6"/>
        <v>0</v>
      </c>
      <c r="U16" s="40">
        <f t="shared" si="7"/>
        <v>0</v>
      </c>
      <c r="V16" s="40">
        <f t="shared" si="8"/>
        <v>0</v>
      </c>
      <c r="W16" s="40">
        <f t="shared" si="9"/>
        <v>0</v>
      </c>
      <c r="X16" s="40">
        <f t="shared" si="10"/>
        <v>0</v>
      </c>
      <c r="Y16" s="40">
        <f t="shared" si="11"/>
        <v>0</v>
      </c>
      <c r="Z16" s="40">
        <f t="shared" si="12"/>
        <v>0</v>
      </c>
      <c r="AA16" s="40">
        <f t="shared" si="13"/>
        <v>0</v>
      </c>
      <c r="AB16" s="60">
        <f t="shared" si="14"/>
        <v>0</v>
      </c>
      <c r="AC16" s="45">
        <f t="shared" si="15"/>
        <v>0</v>
      </c>
      <c r="AD16" s="45">
        <f t="shared" si="16"/>
        <v>0</v>
      </c>
      <c r="AE16" s="45">
        <f t="shared" si="17"/>
        <v>0</v>
      </c>
      <c r="AF16" s="87">
        <f t="shared" si="18"/>
        <v>1.2138131941494204E-4</v>
      </c>
      <c r="AG16" s="87">
        <f t="shared" si="19"/>
        <v>0</v>
      </c>
      <c r="AH16" s="87">
        <f t="shared" si="20"/>
        <v>1.2138131941494204E-4</v>
      </c>
    </row>
    <row r="17" spans="1:34" ht="24">
      <c r="A17" s="2" t="s">
        <v>19</v>
      </c>
      <c r="B17" s="35"/>
      <c r="C17" s="35">
        <v>1</v>
      </c>
      <c r="D17" s="36"/>
      <c r="E17" s="35"/>
      <c r="F17" s="35"/>
      <c r="G17" s="35"/>
      <c r="H17" s="35"/>
      <c r="I17" s="35"/>
      <c r="J17" s="35"/>
      <c r="K17" s="35"/>
      <c r="L17" s="37"/>
      <c r="M17" s="45">
        <f t="shared" si="0"/>
        <v>0</v>
      </c>
      <c r="N17" s="45">
        <f t="shared" si="1"/>
        <v>0</v>
      </c>
      <c r="O17" s="40">
        <f t="shared" si="2"/>
        <v>1.8765246762994934E-4</v>
      </c>
      <c r="P17" s="44">
        <f t="shared" si="3"/>
        <v>6.0690659707471021E-5</v>
      </c>
      <c r="Q17" s="34"/>
      <c r="R17" s="57">
        <f t="shared" si="4"/>
        <v>0</v>
      </c>
      <c r="S17" s="45">
        <f t="shared" si="5"/>
        <v>0</v>
      </c>
      <c r="T17" s="40">
        <f t="shared" si="6"/>
        <v>0</v>
      </c>
      <c r="U17" s="40">
        <f t="shared" si="7"/>
        <v>0</v>
      </c>
      <c r="V17" s="40">
        <f t="shared" si="8"/>
        <v>0</v>
      </c>
      <c r="W17" s="40">
        <f t="shared" si="9"/>
        <v>0</v>
      </c>
      <c r="X17" s="40">
        <f t="shared" si="10"/>
        <v>0</v>
      </c>
      <c r="Y17" s="40">
        <f t="shared" si="11"/>
        <v>0</v>
      </c>
      <c r="Z17" s="40">
        <f t="shared" si="12"/>
        <v>0</v>
      </c>
      <c r="AA17" s="40">
        <f t="shared" si="13"/>
        <v>0</v>
      </c>
      <c r="AB17" s="60">
        <f t="shared" si="14"/>
        <v>0</v>
      </c>
      <c r="AC17" s="45">
        <f t="shared" si="15"/>
        <v>0</v>
      </c>
      <c r="AD17" s="45">
        <f t="shared" si="16"/>
        <v>0</v>
      </c>
      <c r="AE17" s="45">
        <f t="shared" si="17"/>
        <v>0</v>
      </c>
      <c r="AF17" s="87">
        <f t="shared" si="18"/>
        <v>6.0690659707471021E-5</v>
      </c>
      <c r="AG17" s="87">
        <f t="shared" si="19"/>
        <v>0</v>
      </c>
      <c r="AH17" s="87">
        <f t="shared" si="20"/>
        <v>6.0690659707471021E-5</v>
      </c>
    </row>
    <row r="18" spans="1:34" ht="60">
      <c r="A18" s="3" t="s">
        <v>61</v>
      </c>
      <c r="B18" s="39"/>
      <c r="C18" s="39"/>
      <c r="D18" s="36"/>
      <c r="E18" s="39"/>
      <c r="F18" s="39"/>
      <c r="G18" s="39"/>
      <c r="H18" s="39"/>
      <c r="I18" s="39"/>
      <c r="J18" s="39"/>
      <c r="K18" s="39"/>
      <c r="L18" s="37"/>
      <c r="M18" s="45">
        <f t="shared" si="0"/>
        <v>0</v>
      </c>
      <c r="N18" s="45">
        <f t="shared" si="1"/>
        <v>0</v>
      </c>
      <c r="O18" s="40">
        <f t="shared" si="2"/>
        <v>0</v>
      </c>
      <c r="P18" s="44">
        <f t="shared" si="3"/>
        <v>0</v>
      </c>
      <c r="Q18" s="34"/>
      <c r="R18" s="57">
        <f t="shared" si="4"/>
        <v>0</v>
      </c>
      <c r="S18" s="45">
        <f t="shared" si="5"/>
        <v>0</v>
      </c>
      <c r="T18" s="40">
        <f t="shared" si="6"/>
        <v>0</v>
      </c>
      <c r="U18" s="40">
        <f t="shared" si="7"/>
        <v>0</v>
      </c>
      <c r="V18" s="40">
        <f t="shared" si="8"/>
        <v>0</v>
      </c>
      <c r="W18" s="40">
        <f t="shared" si="9"/>
        <v>0</v>
      </c>
      <c r="X18" s="40">
        <f t="shared" si="10"/>
        <v>0</v>
      </c>
      <c r="Y18" s="40">
        <f t="shared" si="11"/>
        <v>0</v>
      </c>
      <c r="Z18" s="40">
        <f t="shared" si="12"/>
        <v>0</v>
      </c>
      <c r="AA18" s="40">
        <f t="shared" si="13"/>
        <v>0</v>
      </c>
      <c r="AB18" s="60">
        <f t="shared" si="14"/>
        <v>0</v>
      </c>
      <c r="AC18" s="45">
        <f t="shared" si="15"/>
        <v>0</v>
      </c>
      <c r="AD18" s="45">
        <f t="shared" si="16"/>
        <v>0</v>
      </c>
      <c r="AE18" s="45">
        <f t="shared" si="17"/>
        <v>0</v>
      </c>
      <c r="AF18" s="87">
        <f t="shared" si="18"/>
        <v>0</v>
      </c>
      <c r="AG18" s="87">
        <f t="shared" si="19"/>
        <v>0</v>
      </c>
      <c r="AH18" s="87">
        <f t="shared" si="20"/>
        <v>0</v>
      </c>
    </row>
    <row r="19" spans="1:34" ht="24">
      <c r="A19" s="3" t="s">
        <v>20</v>
      </c>
      <c r="B19" s="39"/>
      <c r="C19" s="39"/>
      <c r="D19" s="36"/>
      <c r="E19" s="39"/>
      <c r="F19" s="39"/>
      <c r="G19" s="39">
        <v>1</v>
      </c>
      <c r="H19" s="39"/>
      <c r="I19" s="39"/>
      <c r="J19" s="39"/>
      <c r="K19" s="39"/>
      <c r="L19" s="37"/>
      <c r="M19" s="45">
        <f t="shared" si="0"/>
        <v>0</v>
      </c>
      <c r="N19" s="45">
        <f t="shared" si="1"/>
        <v>0</v>
      </c>
      <c r="O19" s="40">
        <f t="shared" si="2"/>
        <v>0</v>
      </c>
      <c r="P19" s="44">
        <f t="shared" si="3"/>
        <v>0</v>
      </c>
      <c r="Q19" s="34"/>
      <c r="R19" s="57">
        <f t="shared" si="4"/>
        <v>0</v>
      </c>
      <c r="S19" s="45">
        <f t="shared" si="5"/>
        <v>0</v>
      </c>
      <c r="T19" s="40">
        <f t="shared" si="6"/>
        <v>0</v>
      </c>
      <c r="U19" s="40">
        <f t="shared" si="7"/>
        <v>0</v>
      </c>
      <c r="V19" s="40">
        <f t="shared" si="8"/>
        <v>4.496402877697842E-4</v>
      </c>
      <c r="W19" s="40">
        <f t="shared" si="9"/>
        <v>6.0690659707471021E-5</v>
      </c>
      <c r="X19" s="40">
        <f t="shared" si="10"/>
        <v>0</v>
      </c>
      <c r="Y19" s="40">
        <f t="shared" si="11"/>
        <v>0</v>
      </c>
      <c r="Z19" s="40">
        <f t="shared" si="12"/>
        <v>0</v>
      </c>
      <c r="AA19" s="40">
        <f t="shared" si="13"/>
        <v>0</v>
      </c>
      <c r="AB19" s="60">
        <f t="shared" si="14"/>
        <v>0</v>
      </c>
      <c r="AC19" s="45">
        <f t="shared" si="15"/>
        <v>0</v>
      </c>
      <c r="AD19" s="45">
        <f t="shared" si="16"/>
        <v>0</v>
      </c>
      <c r="AE19" s="45">
        <f t="shared" si="17"/>
        <v>0</v>
      </c>
      <c r="AF19" s="87">
        <f t="shared" si="18"/>
        <v>6.0690659707471021E-5</v>
      </c>
      <c r="AG19" s="87">
        <f t="shared" si="19"/>
        <v>0</v>
      </c>
      <c r="AH19" s="87">
        <f t="shared" si="20"/>
        <v>6.0690659707471021E-5</v>
      </c>
    </row>
    <row r="20" spans="1:34" ht="24">
      <c r="A20" s="2" t="s">
        <v>21</v>
      </c>
      <c r="B20" s="35"/>
      <c r="C20" s="35">
        <v>7</v>
      </c>
      <c r="D20" s="36"/>
      <c r="E20" s="35">
        <v>2</v>
      </c>
      <c r="F20" s="35">
        <v>6</v>
      </c>
      <c r="G20" s="35">
        <v>10</v>
      </c>
      <c r="H20" s="35"/>
      <c r="I20" s="35">
        <v>2</v>
      </c>
      <c r="J20" s="35"/>
      <c r="K20" s="35"/>
      <c r="L20" s="37"/>
      <c r="M20" s="45">
        <f t="shared" si="0"/>
        <v>0</v>
      </c>
      <c r="N20" s="45">
        <f t="shared" si="1"/>
        <v>0</v>
      </c>
      <c r="O20" s="40">
        <f t="shared" si="2"/>
        <v>1.3135672734096453E-3</v>
      </c>
      <c r="P20" s="44">
        <f t="shared" si="3"/>
        <v>4.2483461795229715E-4</v>
      </c>
      <c r="Q20" s="34"/>
      <c r="R20" s="57">
        <f t="shared" si="4"/>
        <v>1.4970059880239522E-3</v>
      </c>
      <c r="S20" s="45">
        <f t="shared" si="5"/>
        <v>1.2138131941494204E-4</v>
      </c>
      <c r="T20" s="40">
        <f t="shared" si="6"/>
        <v>3.0549898167006109E-3</v>
      </c>
      <c r="U20" s="40">
        <f t="shared" si="7"/>
        <v>3.6414395824482614E-4</v>
      </c>
      <c r="V20" s="40">
        <f t="shared" si="8"/>
        <v>4.4964028776978415E-3</v>
      </c>
      <c r="W20" s="40">
        <f t="shared" si="9"/>
        <v>6.0690659707471025E-4</v>
      </c>
      <c r="X20" s="40">
        <f t="shared" si="10"/>
        <v>0</v>
      </c>
      <c r="Y20" s="40">
        <f t="shared" si="11"/>
        <v>0</v>
      </c>
      <c r="Z20" s="40">
        <f t="shared" si="12"/>
        <v>2.3174971031286211E-3</v>
      </c>
      <c r="AA20" s="40">
        <f t="shared" si="13"/>
        <v>1.2138131941494204E-4</v>
      </c>
      <c r="AB20" s="60">
        <f t="shared" si="14"/>
        <v>0</v>
      </c>
      <c r="AC20" s="45">
        <f t="shared" si="15"/>
        <v>0</v>
      </c>
      <c r="AD20" s="45">
        <f t="shared" si="16"/>
        <v>0</v>
      </c>
      <c r="AE20" s="45">
        <f t="shared" si="17"/>
        <v>0</v>
      </c>
      <c r="AF20" s="87">
        <f t="shared" si="18"/>
        <v>1.6386478121017177E-3</v>
      </c>
      <c r="AG20" s="87">
        <f t="shared" si="19"/>
        <v>1.2138131941494204E-4</v>
      </c>
      <c r="AH20" s="87">
        <f t="shared" si="20"/>
        <v>1.5172664926867755E-3</v>
      </c>
    </row>
    <row r="21" spans="1:34">
      <c r="A21" s="3" t="s">
        <v>22</v>
      </c>
      <c r="B21" s="39"/>
      <c r="C21" s="39"/>
      <c r="D21" s="36"/>
      <c r="E21" s="39">
        <v>1</v>
      </c>
      <c r="F21" s="39">
        <v>2</v>
      </c>
      <c r="G21" s="39">
        <v>1</v>
      </c>
      <c r="H21" s="39"/>
      <c r="I21" s="39"/>
      <c r="J21" s="39"/>
      <c r="K21" s="39"/>
      <c r="L21" s="37"/>
      <c r="M21" s="45">
        <f t="shared" si="0"/>
        <v>0</v>
      </c>
      <c r="N21" s="45">
        <f t="shared" si="1"/>
        <v>0</v>
      </c>
      <c r="O21" s="40">
        <f t="shared" si="2"/>
        <v>0</v>
      </c>
      <c r="P21" s="44">
        <f t="shared" si="3"/>
        <v>0</v>
      </c>
      <c r="Q21" s="34"/>
      <c r="R21" s="57">
        <f t="shared" si="4"/>
        <v>7.4850299401197609E-4</v>
      </c>
      <c r="S21" s="45">
        <f t="shared" si="5"/>
        <v>6.0690659707471021E-5</v>
      </c>
      <c r="T21" s="40">
        <f t="shared" si="6"/>
        <v>1.0183299389002036E-3</v>
      </c>
      <c r="U21" s="40">
        <f t="shared" si="7"/>
        <v>1.2138131941494204E-4</v>
      </c>
      <c r="V21" s="40">
        <f t="shared" si="8"/>
        <v>4.496402877697842E-4</v>
      </c>
      <c r="W21" s="40">
        <f t="shared" si="9"/>
        <v>6.0690659707471021E-5</v>
      </c>
      <c r="X21" s="40">
        <f t="shared" si="10"/>
        <v>0</v>
      </c>
      <c r="Y21" s="40">
        <f t="shared" si="11"/>
        <v>0</v>
      </c>
      <c r="Z21" s="40">
        <f t="shared" si="12"/>
        <v>0</v>
      </c>
      <c r="AA21" s="40">
        <f t="shared" si="13"/>
        <v>0</v>
      </c>
      <c r="AB21" s="60">
        <f t="shared" si="14"/>
        <v>0</v>
      </c>
      <c r="AC21" s="45">
        <f t="shared" si="15"/>
        <v>0</v>
      </c>
      <c r="AD21" s="45">
        <f t="shared" si="16"/>
        <v>0</v>
      </c>
      <c r="AE21" s="45">
        <f t="shared" si="17"/>
        <v>0</v>
      </c>
      <c r="AF21" s="87">
        <f t="shared" si="18"/>
        <v>2.4276263882988408E-4</v>
      </c>
      <c r="AG21" s="87">
        <f t="shared" si="19"/>
        <v>6.0690659707471021E-5</v>
      </c>
      <c r="AH21" s="87">
        <f t="shared" si="20"/>
        <v>1.8207197912241307E-4</v>
      </c>
    </row>
    <row r="22" spans="1:34">
      <c r="A22" s="2" t="s">
        <v>23</v>
      </c>
      <c r="B22" s="35"/>
      <c r="C22" s="35"/>
      <c r="D22" s="36"/>
      <c r="E22" s="35"/>
      <c r="F22" s="35">
        <v>4</v>
      </c>
      <c r="G22" s="35">
        <v>3</v>
      </c>
      <c r="H22" s="35">
        <v>1</v>
      </c>
      <c r="I22" s="35"/>
      <c r="J22" s="35"/>
      <c r="K22" s="35"/>
      <c r="L22" s="37"/>
      <c r="M22" s="45">
        <f t="shared" si="0"/>
        <v>0</v>
      </c>
      <c r="N22" s="45">
        <f t="shared" si="1"/>
        <v>0</v>
      </c>
      <c r="O22" s="40">
        <f t="shared" si="2"/>
        <v>0</v>
      </c>
      <c r="P22" s="44">
        <f t="shared" si="3"/>
        <v>0</v>
      </c>
      <c r="Q22" s="34"/>
      <c r="R22" s="57">
        <f t="shared" si="4"/>
        <v>0</v>
      </c>
      <c r="S22" s="45">
        <f t="shared" si="5"/>
        <v>0</v>
      </c>
      <c r="T22" s="40">
        <f t="shared" si="6"/>
        <v>2.0366598778004071E-3</v>
      </c>
      <c r="U22" s="40">
        <f t="shared" si="7"/>
        <v>2.4276263882988408E-4</v>
      </c>
      <c r="V22" s="40">
        <f t="shared" si="8"/>
        <v>1.3489208633093526E-3</v>
      </c>
      <c r="W22" s="40">
        <f t="shared" si="9"/>
        <v>1.8207197912241307E-4</v>
      </c>
      <c r="X22" s="40">
        <f t="shared" si="10"/>
        <v>4.0387722132471731E-4</v>
      </c>
      <c r="Y22" s="40">
        <f t="shared" si="11"/>
        <v>6.0690659707471021E-5</v>
      </c>
      <c r="Z22" s="40">
        <f t="shared" si="12"/>
        <v>0</v>
      </c>
      <c r="AA22" s="40">
        <f t="shared" si="13"/>
        <v>0</v>
      </c>
      <c r="AB22" s="60">
        <f t="shared" si="14"/>
        <v>0</v>
      </c>
      <c r="AC22" s="45">
        <f t="shared" si="15"/>
        <v>0</v>
      </c>
      <c r="AD22" s="45">
        <f t="shared" si="16"/>
        <v>0</v>
      </c>
      <c r="AE22" s="45">
        <f t="shared" si="17"/>
        <v>0</v>
      </c>
      <c r="AF22" s="87">
        <f t="shared" si="18"/>
        <v>4.8552527765976817E-4</v>
      </c>
      <c r="AG22" s="87">
        <f t="shared" si="19"/>
        <v>0</v>
      </c>
      <c r="AH22" s="87">
        <f t="shared" si="20"/>
        <v>4.8552527765976817E-4</v>
      </c>
    </row>
    <row r="23" spans="1:34">
      <c r="A23" s="3" t="s">
        <v>24</v>
      </c>
      <c r="B23" s="39"/>
      <c r="C23" s="39"/>
      <c r="D23" s="36"/>
      <c r="E23" s="39"/>
      <c r="F23" s="39"/>
      <c r="G23" s="39">
        <v>1</v>
      </c>
      <c r="H23" s="39"/>
      <c r="I23" s="39"/>
      <c r="J23" s="39"/>
      <c r="K23" s="39"/>
      <c r="L23" s="37"/>
      <c r="M23" s="45">
        <f t="shared" si="0"/>
        <v>0</v>
      </c>
      <c r="N23" s="45">
        <f t="shared" si="1"/>
        <v>0</v>
      </c>
      <c r="O23" s="40">
        <f t="shared" si="2"/>
        <v>0</v>
      </c>
      <c r="P23" s="44">
        <f t="shared" si="3"/>
        <v>0</v>
      </c>
      <c r="Q23" s="34"/>
      <c r="R23" s="57">
        <f t="shared" si="4"/>
        <v>0</v>
      </c>
      <c r="S23" s="45">
        <f t="shared" si="5"/>
        <v>0</v>
      </c>
      <c r="T23" s="40">
        <f t="shared" si="6"/>
        <v>0</v>
      </c>
      <c r="U23" s="40">
        <f t="shared" si="7"/>
        <v>0</v>
      </c>
      <c r="V23" s="40">
        <f t="shared" si="8"/>
        <v>4.496402877697842E-4</v>
      </c>
      <c r="W23" s="40">
        <f t="shared" si="9"/>
        <v>6.0690659707471021E-5</v>
      </c>
      <c r="X23" s="40">
        <f t="shared" si="10"/>
        <v>0</v>
      </c>
      <c r="Y23" s="40">
        <f t="shared" si="11"/>
        <v>0</v>
      </c>
      <c r="Z23" s="40">
        <f t="shared" si="12"/>
        <v>0</v>
      </c>
      <c r="AA23" s="40">
        <f t="shared" si="13"/>
        <v>0</v>
      </c>
      <c r="AB23" s="60">
        <f t="shared" si="14"/>
        <v>0</v>
      </c>
      <c r="AC23" s="45">
        <f t="shared" si="15"/>
        <v>0</v>
      </c>
      <c r="AD23" s="45">
        <f t="shared" si="16"/>
        <v>0</v>
      </c>
      <c r="AE23" s="45">
        <f t="shared" si="17"/>
        <v>0</v>
      </c>
      <c r="AF23" s="87">
        <f t="shared" si="18"/>
        <v>6.0690659707471021E-5</v>
      </c>
      <c r="AG23" s="87">
        <f t="shared" si="19"/>
        <v>0</v>
      </c>
      <c r="AH23" s="87">
        <f t="shared" si="20"/>
        <v>6.0690659707471021E-5</v>
      </c>
    </row>
    <row r="24" spans="1:34">
      <c r="A24" s="2" t="s">
        <v>25</v>
      </c>
      <c r="B24" s="35"/>
      <c r="C24" s="35"/>
      <c r="D24" s="36"/>
      <c r="E24" s="35"/>
      <c r="F24" s="35"/>
      <c r="G24" s="35"/>
      <c r="H24" s="35"/>
      <c r="I24" s="35"/>
      <c r="J24" s="35"/>
      <c r="K24" s="35">
        <v>1</v>
      </c>
      <c r="L24" s="37"/>
      <c r="M24" s="45">
        <f t="shared" si="0"/>
        <v>0</v>
      </c>
      <c r="N24" s="45">
        <f t="shared" si="1"/>
        <v>0</v>
      </c>
      <c r="O24" s="40">
        <f t="shared" si="2"/>
        <v>0</v>
      </c>
      <c r="P24" s="44">
        <f t="shared" si="3"/>
        <v>0</v>
      </c>
      <c r="Q24" s="34"/>
      <c r="R24" s="57">
        <f t="shared" si="4"/>
        <v>0</v>
      </c>
      <c r="S24" s="45">
        <f t="shared" si="5"/>
        <v>0</v>
      </c>
      <c r="T24" s="40">
        <f t="shared" si="6"/>
        <v>0</v>
      </c>
      <c r="U24" s="40">
        <f t="shared" si="7"/>
        <v>0</v>
      </c>
      <c r="V24" s="40">
        <f t="shared" si="8"/>
        <v>0</v>
      </c>
      <c r="W24" s="40">
        <f t="shared" si="9"/>
        <v>0</v>
      </c>
      <c r="X24" s="40">
        <f t="shared" si="10"/>
        <v>0</v>
      </c>
      <c r="Y24" s="40">
        <f t="shared" si="11"/>
        <v>0</v>
      </c>
      <c r="Z24" s="40">
        <f t="shared" si="12"/>
        <v>0</v>
      </c>
      <c r="AA24" s="40">
        <f t="shared" si="13"/>
        <v>0</v>
      </c>
      <c r="AB24" s="60">
        <f t="shared" si="14"/>
        <v>0</v>
      </c>
      <c r="AC24" s="45">
        <f t="shared" si="15"/>
        <v>0</v>
      </c>
      <c r="AD24" s="45">
        <f t="shared" si="16"/>
        <v>2.012072434607646E-3</v>
      </c>
      <c r="AE24" s="45">
        <f t="shared" si="17"/>
        <v>6.0690659707471021E-5</v>
      </c>
      <c r="AF24" s="87">
        <f t="shared" si="18"/>
        <v>6.0690659707471021E-5</v>
      </c>
      <c r="AG24" s="87">
        <f t="shared" si="19"/>
        <v>6.0690659707471021E-5</v>
      </c>
      <c r="AH24" s="87">
        <f t="shared" si="20"/>
        <v>0</v>
      </c>
    </row>
    <row r="25" spans="1:34">
      <c r="A25" s="3" t="s">
        <v>26</v>
      </c>
      <c r="B25" s="39"/>
      <c r="C25" s="39">
        <v>1</v>
      </c>
      <c r="D25" s="36"/>
      <c r="E25" s="39"/>
      <c r="F25" s="39"/>
      <c r="G25" s="39"/>
      <c r="H25" s="39"/>
      <c r="I25" s="39"/>
      <c r="J25" s="39"/>
      <c r="K25" s="39"/>
      <c r="L25" s="37"/>
      <c r="M25" s="45">
        <f t="shared" si="0"/>
        <v>0</v>
      </c>
      <c r="N25" s="45">
        <f t="shared" si="1"/>
        <v>0</v>
      </c>
      <c r="O25" s="40">
        <f t="shared" si="2"/>
        <v>1.8765246762994934E-4</v>
      </c>
      <c r="P25" s="44">
        <f t="shared" si="3"/>
        <v>6.0690659707471021E-5</v>
      </c>
      <c r="Q25" s="34"/>
      <c r="R25" s="57">
        <f t="shared" si="4"/>
        <v>0</v>
      </c>
      <c r="S25" s="45">
        <f t="shared" si="5"/>
        <v>0</v>
      </c>
      <c r="T25" s="40">
        <f t="shared" si="6"/>
        <v>0</v>
      </c>
      <c r="U25" s="40">
        <f t="shared" si="7"/>
        <v>0</v>
      </c>
      <c r="V25" s="40">
        <f t="shared" si="8"/>
        <v>0</v>
      </c>
      <c r="W25" s="40">
        <f t="shared" si="9"/>
        <v>0</v>
      </c>
      <c r="X25" s="40">
        <f t="shared" si="10"/>
        <v>0</v>
      </c>
      <c r="Y25" s="40">
        <f t="shared" si="11"/>
        <v>0</v>
      </c>
      <c r="Z25" s="40">
        <f t="shared" si="12"/>
        <v>0</v>
      </c>
      <c r="AA25" s="40">
        <f t="shared" si="13"/>
        <v>0</v>
      </c>
      <c r="AB25" s="60">
        <f t="shared" si="14"/>
        <v>0</v>
      </c>
      <c r="AC25" s="45">
        <f t="shared" si="15"/>
        <v>0</v>
      </c>
      <c r="AD25" s="45">
        <f t="shared" si="16"/>
        <v>0</v>
      </c>
      <c r="AE25" s="45">
        <f t="shared" si="17"/>
        <v>0</v>
      </c>
      <c r="AF25" s="87">
        <f t="shared" si="18"/>
        <v>6.0690659707471021E-5</v>
      </c>
      <c r="AG25" s="87">
        <f t="shared" si="19"/>
        <v>0</v>
      </c>
      <c r="AH25" s="87">
        <f t="shared" si="20"/>
        <v>6.0690659707471021E-5</v>
      </c>
    </row>
    <row r="26" spans="1:34">
      <c r="A26" s="2" t="s">
        <v>27</v>
      </c>
      <c r="B26" s="35"/>
      <c r="C26" s="35">
        <v>1</v>
      </c>
      <c r="D26" s="36"/>
      <c r="E26" s="35"/>
      <c r="F26" s="35"/>
      <c r="G26" s="35"/>
      <c r="H26" s="35"/>
      <c r="I26" s="35"/>
      <c r="J26" s="35"/>
      <c r="K26" s="35"/>
      <c r="L26" s="37"/>
      <c r="M26" s="45">
        <f t="shared" si="0"/>
        <v>0</v>
      </c>
      <c r="N26" s="45">
        <f t="shared" si="1"/>
        <v>0</v>
      </c>
      <c r="O26" s="40">
        <f t="shared" si="2"/>
        <v>1.8765246762994934E-4</v>
      </c>
      <c r="P26" s="44">
        <f t="shared" si="3"/>
        <v>6.0690659707471021E-5</v>
      </c>
      <c r="Q26" s="34"/>
      <c r="R26" s="57">
        <f t="shared" si="4"/>
        <v>0</v>
      </c>
      <c r="S26" s="45">
        <f t="shared" si="5"/>
        <v>0</v>
      </c>
      <c r="T26" s="40">
        <f t="shared" si="6"/>
        <v>0</v>
      </c>
      <c r="U26" s="40">
        <f t="shared" si="7"/>
        <v>0</v>
      </c>
      <c r="V26" s="40">
        <f t="shared" si="8"/>
        <v>0</v>
      </c>
      <c r="W26" s="40">
        <f t="shared" si="9"/>
        <v>0</v>
      </c>
      <c r="X26" s="40">
        <f t="shared" si="10"/>
        <v>0</v>
      </c>
      <c r="Y26" s="40">
        <f t="shared" si="11"/>
        <v>0</v>
      </c>
      <c r="Z26" s="40">
        <f t="shared" si="12"/>
        <v>0</v>
      </c>
      <c r="AA26" s="40">
        <f t="shared" si="13"/>
        <v>0</v>
      </c>
      <c r="AB26" s="60">
        <f t="shared" si="14"/>
        <v>0</v>
      </c>
      <c r="AC26" s="45">
        <f t="shared" si="15"/>
        <v>0</v>
      </c>
      <c r="AD26" s="45">
        <f t="shared" si="16"/>
        <v>0</v>
      </c>
      <c r="AE26" s="45">
        <f t="shared" si="17"/>
        <v>0</v>
      </c>
      <c r="AF26" s="87">
        <f t="shared" si="18"/>
        <v>6.0690659707471021E-5</v>
      </c>
      <c r="AG26" s="87">
        <f t="shared" si="19"/>
        <v>0</v>
      </c>
      <c r="AH26" s="87">
        <f t="shared" si="20"/>
        <v>6.0690659707471021E-5</v>
      </c>
    </row>
    <row r="27" spans="1:34">
      <c r="A27" s="3" t="s">
        <v>28</v>
      </c>
      <c r="B27" s="39">
        <v>0</v>
      </c>
      <c r="C27" s="39">
        <v>1</v>
      </c>
      <c r="D27" s="36"/>
      <c r="E27" s="39"/>
      <c r="F27" s="39"/>
      <c r="G27" s="39"/>
      <c r="H27" s="39"/>
      <c r="I27" s="39">
        <v>2</v>
      </c>
      <c r="J27" s="39"/>
      <c r="K27" s="39"/>
      <c r="L27" s="37"/>
      <c r="M27" s="45">
        <f t="shared" si="0"/>
        <v>0</v>
      </c>
      <c r="N27" s="45">
        <f t="shared" si="1"/>
        <v>0</v>
      </c>
      <c r="O27" s="40">
        <f t="shared" si="2"/>
        <v>1.8765246762994934E-4</v>
      </c>
      <c r="P27" s="44">
        <f t="shared" si="3"/>
        <v>6.0690659707471021E-5</v>
      </c>
      <c r="Q27" s="34"/>
      <c r="R27" s="57">
        <f t="shared" si="4"/>
        <v>0</v>
      </c>
      <c r="S27" s="45">
        <f t="shared" si="5"/>
        <v>0</v>
      </c>
      <c r="T27" s="40">
        <f t="shared" si="6"/>
        <v>0</v>
      </c>
      <c r="U27" s="40">
        <f t="shared" si="7"/>
        <v>0</v>
      </c>
      <c r="V27" s="40">
        <f t="shared" si="8"/>
        <v>0</v>
      </c>
      <c r="W27" s="40">
        <f t="shared" si="9"/>
        <v>0</v>
      </c>
      <c r="X27" s="40">
        <f t="shared" si="10"/>
        <v>0</v>
      </c>
      <c r="Y27" s="40">
        <f t="shared" si="11"/>
        <v>0</v>
      </c>
      <c r="Z27" s="40">
        <f t="shared" si="12"/>
        <v>2.3174971031286211E-3</v>
      </c>
      <c r="AA27" s="40">
        <f t="shared" si="13"/>
        <v>1.2138131941494204E-4</v>
      </c>
      <c r="AB27" s="60">
        <f t="shared" si="14"/>
        <v>0</v>
      </c>
      <c r="AC27" s="45">
        <f t="shared" si="15"/>
        <v>0</v>
      </c>
      <c r="AD27" s="45">
        <f t="shared" si="16"/>
        <v>0</v>
      </c>
      <c r="AE27" s="45">
        <f t="shared" si="17"/>
        <v>0</v>
      </c>
      <c r="AF27" s="87">
        <f t="shared" si="18"/>
        <v>1.8207197912241307E-4</v>
      </c>
      <c r="AG27" s="87">
        <f t="shared" si="19"/>
        <v>0</v>
      </c>
      <c r="AH27" s="87">
        <f t="shared" si="20"/>
        <v>1.8207197912241307E-4</v>
      </c>
    </row>
    <row r="28" spans="1:34">
      <c r="A28" s="2" t="s">
        <v>54</v>
      </c>
      <c r="B28" s="35">
        <v>2</v>
      </c>
      <c r="C28" s="35"/>
      <c r="D28" s="36"/>
      <c r="E28" s="35"/>
      <c r="F28" s="35"/>
      <c r="G28" s="35"/>
      <c r="H28" s="35"/>
      <c r="I28" s="35"/>
      <c r="J28" s="35"/>
      <c r="K28" s="35"/>
      <c r="L28" s="37"/>
      <c r="M28" s="45">
        <f t="shared" si="0"/>
        <v>2.1119324181626186E-3</v>
      </c>
      <c r="N28" s="45">
        <f t="shared" si="1"/>
        <v>1.2138131941494204E-4</v>
      </c>
      <c r="O28" s="40">
        <f t="shared" si="2"/>
        <v>0</v>
      </c>
      <c r="P28" s="44">
        <f t="shared" si="3"/>
        <v>0</v>
      </c>
      <c r="Q28" s="34"/>
      <c r="R28" s="57">
        <f t="shared" si="4"/>
        <v>0</v>
      </c>
      <c r="S28" s="45">
        <f t="shared" si="5"/>
        <v>0</v>
      </c>
      <c r="T28" s="40">
        <f t="shared" si="6"/>
        <v>0</v>
      </c>
      <c r="U28" s="40">
        <f t="shared" si="7"/>
        <v>0</v>
      </c>
      <c r="V28" s="40">
        <f t="shared" si="8"/>
        <v>0</v>
      </c>
      <c r="W28" s="40">
        <f t="shared" si="9"/>
        <v>0</v>
      </c>
      <c r="X28" s="40">
        <f t="shared" si="10"/>
        <v>0</v>
      </c>
      <c r="Y28" s="40">
        <f t="shared" si="11"/>
        <v>0</v>
      </c>
      <c r="Z28" s="40">
        <f t="shared" si="12"/>
        <v>0</v>
      </c>
      <c r="AA28" s="40">
        <f t="shared" si="13"/>
        <v>0</v>
      </c>
      <c r="AB28" s="60">
        <f t="shared" si="14"/>
        <v>0</v>
      </c>
      <c r="AC28" s="45">
        <f t="shared" si="15"/>
        <v>0</v>
      </c>
      <c r="AD28" s="45">
        <f t="shared" si="16"/>
        <v>0</v>
      </c>
      <c r="AE28" s="45">
        <f t="shared" si="17"/>
        <v>0</v>
      </c>
      <c r="AF28" s="87">
        <f t="shared" si="18"/>
        <v>1.2138131941494204E-4</v>
      </c>
      <c r="AG28" s="87">
        <f t="shared" si="19"/>
        <v>1.2138131941494204E-4</v>
      </c>
      <c r="AH28" s="87">
        <f t="shared" si="20"/>
        <v>0</v>
      </c>
    </row>
    <row r="29" spans="1:34">
      <c r="A29" s="3" t="s">
        <v>29</v>
      </c>
      <c r="B29" s="39"/>
      <c r="C29" s="39">
        <v>2</v>
      </c>
      <c r="D29" s="36"/>
      <c r="E29" s="39"/>
      <c r="F29" s="39"/>
      <c r="G29" s="39"/>
      <c r="H29" s="39">
        <v>1</v>
      </c>
      <c r="I29" s="39"/>
      <c r="J29" s="39"/>
      <c r="K29" s="39">
        <v>1</v>
      </c>
      <c r="L29" s="37"/>
      <c r="M29" s="45">
        <f t="shared" si="0"/>
        <v>0</v>
      </c>
      <c r="N29" s="45">
        <f t="shared" si="1"/>
        <v>0</v>
      </c>
      <c r="O29" s="40">
        <f t="shared" si="2"/>
        <v>3.7530493525989868E-4</v>
      </c>
      <c r="P29" s="44">
        <f t="shared" si="3"/>
        <v>1.2138131941494204E-4</v>
      </c>
      <c r="Q29" s="34"/>
      <c r="R29" s="57">
        <f t="shared" si="4"/>
        <v>0</v>
      </c>
      <c r="S29" s="45">
        <f t="shared" si="5"/>
        <v>0</v>
      </c>
      <c r="T29" s="40">
        <f t="shared" si="6"/>
        <v>0</v>
      </c>
      <c r="U29" s="40">
        <f t="shared" si="7"/>
        <v>0</v>
      </c>
      <c r="V29" s="40">
        <f t="shared" si="8"/>
        <v>0</v>
      </c>
      <c r="W29" s="40">
        <f t="shared" si="9"/>
        <v>0</v>
      </c>
      <c r="X29" s="40">
        <f t="shared" si="10"/>
        <v>4.0387722132471731E-4</v>
      </c>
      <c r="Y29" s="40">
        <f t="shared" si="11"/>
        <v>6.0690659707471021E-5</v>
      </c>
      <c r="Z29" s="40">
        <f t="shared" si="12"/>
        <v>0</v>
      </c>
      <c r="AA29" s="40">
        <f t="shared" si="13"/>
        <v>0</v>
      </c>
      <c r="AB29" s="60">
        <f t="shared" si="14"/>
        <v>0</v>
      </c>
      <c r="AC29" s="45">
        <f t="shared" si="15"/>
        <v>0</v>
      </c>
      <c r="AD29" s="45">
        <f t="shared" si="16"/>
        <v>2.012072434607646E-3</v>
      </c>
      <c r="AE29" s="45">
        <f t="shared" si="17"/>
        <v>6.0690659707471021E-5</v>
      </c>
      <c r="AF29" s="87">
        <f t="shared" si="18"/>
        <v>2.4276263882988408E-4</v>
      </c>
      <c r="AG29" s="87">
        <f t="shared" si="19"/>
        <v>6.0690659707471021E-5</v>
      </c>
      <c r="AH29" s="87">
        <f t="shared" si="20"/>
        <v>1.8207197912241307E-4</v>
      </c>
    </row>
    <row r="30" spans="1:34">
      <c r="A30" s="2" t="s">
        <v>55</v>
      </c>
      <c r="B30" s="35"/>
      <c r="C30" s="35">
        <v>3</v>
      </c>
      <c r="D30" s="36"/>
      <c r="E30" s="35"/>
      <c r="F30" s="35">
        <v>3</v>
      </c>
      <c r="G30" s="35">
        <v>1</v>
      </c>
      <c r="H30" s="35"/>
      <c r="I30" s="35"/>
      <c r="J30" s="35">
        <v>1</v>
      </c>
      <c r="K30" s="35"/>
      <c r="L30" s="37"/>
      <c r="M30" s="45">
        <f t="shared" si="0"/>
        <v>0</v>
      </c>
      <c r="N30" s="45">
        <f t="shared" si="1"/>
        <v>0</v>
      </c>
      <c r="O30" s="40">
        <f t="shared" si="2"/>
        <v>5.62957402889848E-4</v>
      </c>
      <c r="P30" s="44">
        <f t="shared" si="3"/>
        <v>1.8207197912241307E-4</v>
      </c>
      <c r="Q30" s="34"/>
      <c r="R30" s="57">
        <f t="shared" si="4"/>
        <v>0</v>
      </c>
      <c r="S30" s="45">
        <f t="shared" si="5"/>
        <v>0</v>
      </c>
      <c r="T30" s="40">
        <f t="shared" si="6"/>
        <v>1.5274949083503055E-3</v>
      </c>
      <c r="U30" s="40">
        <f t="shared" si="7"/>
        <v>1.8207197912241307E-4</v>
      </c>
      <c r="V30" s="40">
        <f t="shared" si="8"/>
        <v>4.496402877697842E-4</v>
      </c>
      <c r="W30" s="40">
        <f t="shared" si="9"/>
        <v>6.0690659707471021E-5</v>
      </c>
      <c r="X30" s="40">
        <f t="shared" si="10"/>
        <v>0</v>
      </c>
      <c r="Y30" s="40">
        <f t="shared" si="11"/>
        <v>0</v>
      </c>
      <c r="Z30" s="40">
        <f t="shared" si="12"/>
        <v>0</v>
      </c>
      <c r="AA30" s="40">
        <f t="shared" si="13"/>
        <v>0</v>
      </c>
      <c r="AB30" s="60">
        <f t="shared" si="14"/>
        <v>1.1890606420927466E-3</v>
      </c>
      <c r="AC30" s="45">
        <f t="shared" si="15"/>
        <v>6.0690659707471021E-5</v>
      </c>
      <c r="AD30" s="45">
        <f t="shared" si="16"/>
        <v>0</v>
      </c>
      <c r="AE30" s="45">
        <f t="shared" si="17"/>
        <v>0</v>
      </c>
      <c r="AF30" s="87">
        <f t="shared" si="18"/>
        <v>4.8552527765976817E-4</v>
      </c>
      <c r="AG30" s="87">
        <f t="shared" si="19"/>
        <v>6.0690659707471021E-5</v>
      </c>
      <c r="AH30" s="87">
        <f t="shared" si="20"/>
        <v>4.2483461795229715E-4</v>
      </c>
    </row>
    <row r="31" spans="1:34">
      <c r="A31" s="3" t="s">
        <v>56</v>
      </c>
      <c r="B31" s="39"/>
      <c r="C31" s="39"/>
      <c r="D31" s="36"/>
      <c r="E31" s="39"/>
      <c r="F31" s="39"/>
      <c r="G31" s="39">
        <v>4</v>
      </c>
      <c r="H31" s="39"/>
      <c r="I31" s="39"/>
      <c r="J31" s="39"/>
      <c r="K31" s="39"/>
      <c r="L31" s="37"/>
      <c r="M31" s="45">
        <f t="shared" si="0"/>
        <v>0</v>
      </c>
      <c r="N31" s="45">
        <f t="shared" si="1"/>
        <v>0</v>
      </c>
      <c r="O31" s="40">
        <f t="shared" si="2"/>
        <v>0</v>
      </c>
      <c r="P31" s="44">
        <f t="shared" si="3"/>
        <v>0</v>
      </c>
      <c r="Q31" s="34"/>
      <c r="R31" s="57">
        <f t="shared" si="4"/>
        <v>0</v>
      </c>
      <c r="S31" s="45">
        <f t="shared" si="5"/>
        <v>0</v>
      </c>
      <c r="T31" s="40">
        <f t="shared" si="6"/>
        <v>0</v>
      </c>
      <c r="U31" s="40">
        <f t="shared" si="7"/>
        <v>0</v>
      </c>
      <c r="V31" s="40">
        <f t="shared" si="8"/>
        <v>1.7985611510791368E-3</v>
      </c>
      <c r="W31" s="40">
        <f t="shared" si="9"/>
        <v>2.4276263882988408E-4</v>
      </c>
      <c r="X31" s="40">
        <f t="shared" si="10"/>
        <v>0</v>
      </c>
      <c r="Y31" s="40">
        <f t="shared" si="11"/>
        <v>0</v>
      </c>
      <c r="Z31" s="40">
        <f t="shared" si="12"/>
        <v>0</v>
      </c>
      <c r="AA31" s="40">
        <f t="shared" si="13"/>
        <v>0</v>
      </c>
      <c r="AB31" s="60">
        <f t="shared" si="14"/>
        <v>0</v>
      </c>
      <c r="AC31" s="45">
        <f t="shared" si="15"/>
        <v>0</v>
      </c>
      <c r="AD31" s="45">
        <f t="shared" si="16"/>
        <v>0</v>
      </c>
      <c r="AE31" s="45">
        <f t="shared" si="17"/>
        <v>0</v>
      </c>
      <c r="AF31" s="87">
        <f t="shared" si="18"/>
        <v>2.4276263882988408E-4</v>
      </c>
      <c r="AG31" s="87">
        <f t="shared" si="19"/>
        <v>0</v>
      </c>
      <c r="AH31" s="87">
        <f t="shared" si="20"/>
        <v>2.4276263882988408E-4</v>
      </c>
    </row>
    <row r="32" spans="1:34" ht="24">
      <c r="A32" s="2" t="s">
        <v>30</v>
      </c>
      <c r="B32" s="35"/>
      <c r="C32" s="35">
        <v>2</v>
      </c>
      <c r="D32" s="36"/>
      <c r="E32" s="35"/>
      <c r="F32" s="35"/>
      <c r="G32" s="35"/>
      <c r="H32" s="35"/>
      <c r="I32" s="35"/>
      <c r="J32" s="35"/>
      <c r="K32" s="35"/>
      <c r="L32" s="37"/>
      <c r="M32" s="45">
        <f t="shared" si="0"/>
        <v>0</v>
      </c>
      <c r="N32" s="45">
        <f t="shared" si="1"/>
        <v>0</v>
      </c>
      <c r="O32" s="40">
        <f t="shared" si="2"/>
        <v>3.7530493525989868E-4</v>
      </c>
      <c r="P32" s="44">
        <f t="shared" si="3"/>
        <v>1.2138131941494204E-4</v>
      </c>
      <c r="Q32" s="34"/>
      <c r="R32" s="57">
        <f t="shared" si="4"/>
        <v>0</v>
      </c>
      <c r="S32" s="45">
        <f t="shared" si="5"/>
        <v>0</v>
      </c>
      <c r="T32" s="40">
        <f t="shared" si="6"/>
        <v>0</v>
      </c>
      <c r="U32" s="40">
        <f t="shared" si="7"/>
        <v>0</v>
      </c>
      <c r="V32" s="40">
        <f t="shared" si="8"/>
        <v>0</v>
      </c>
      <c r="W32" s="40">
        <f t="shared" si="9"/>
        <v>0</v>
      </c>
      <c r="X32" s="40">
        <f t="shared" si="10"/>
        <v>0</v>
      </c>
      <c r="Y32" s="40">
        <f t="shared" si="11"/>
        <v>0</v>
      </c>
      <c r="Z32" s="40">
        <f t="shared" si="12"/>
        <v>0</v>
      </c>
      <c r="AA32" s="40">
        <f t="shared" si="13"/>
        <v>0</v>
      </c>
      <c r="AB32" s="60">
        <f t="shared" si="14"/>
        <v>0</v>
      </c>
      <c r="AC32" s="45">
        <f t="shared" si="15"/>
        <v>0</v>
      </c>
      <c r="AD32" s="45">
        <f t="shared" si="16"/>
        <v>0</v>
      </c>
      <c r="AE32" s="45">
        <f t="shared" si="17"/>
        <v>0</v>
      </c>
      <c r="AF32" s="87">
        <f t="shared" si="18"/>
        <v>1.2138131941494204E-4</v>
      </c>
      <c r="AG32" s="87">
        <f t="shared" si="19"/>
        <v>0</v>
      </c>
      <c r="AH32" s="87">
        <f t="shared" si="20"/>
        <v>1.2138131941494204E-4</v>
      </c>
    </row>
    <row r="33" spans="1:34">
      <c r="A33" s="3" t="s">
        <v>31</v>
      </c>
      <c r="B33" s="39">
        <v>2</v>
      </c>
      <c r="C33" s="39">
        <v>2</v>
      </c>
      <c r="D33" s="36"/>
      <c r="E33" s="39">
        <v>1</v>
      </c>
      <c r="F33" s="39">
        <v>2</v>
      </c>
      <c r="G33" s="39">
        <v>2</v>
      </c>
      <c r="H33" s="39">
        <v>2</v>
      </c>
      <c r="I33" s="39"/>
      <c r="J33" s="39"/>
      <c r="K33" s="39"/>
      <c r="L33" s="37"/>
      <c r="M33" s="45">
        <f t="shared" si="0"/>
        <v>2.1119324181626186E-3</v>
      </c>
      <c r="N33" s="45">
        <f t="shared" si="1"/>
        <v>1.2138131941494204E-4</v>
      </c>
      <c r="O33" s="40">
        <f t="shared" si="2"/>
        <v>3.7530493525989868E-4</v>
      </c>
      <c r="P33" s="44">
        <f t="shared" si="3"/>
        <v>1.2138131941494204E-4</v>
      </c>
      <c r="Q33" s="34"/>
      <c r="R33" s="57">
        <f t="shared" si="4"/>
        <v>7.4850299401197609E-4</v>
      </c>
      <c r="S33" s="45">
        <f t="shared" si="5"/>
        <v>6.0690659707471021E-5</v>
      </c>
      <c r="T33" s="40">
        <f t="shared" si="6"/>
        <v>1.0183299389002036E-3</v>
      </c>
      <c r="U33" s="40">
        <f t="shared" si="7"/>
        <v>1.2138131941494204E-4</v>
      </c>
      <c r="V33" s="40">
        <f t="shared" si="8"/>
        <v>8.9928057553956839E-4</v>
      </c>
      <c r="W33" s="40">
        <f t="shared" si="9"/>
        <v>1.2138131941494204E-4</v>
      </c>
      <c r="X33" s="40">
        <f t="shared" si="10"/>
        <v>8.0775444264943462E-4</v>
      </c>
      <c r="Y33" s="40">
        <f t="shared" si="11"/>
        <v>1.2138131941494204E-4</v>
      </c>
      <c r="Z33" s="40">
        <f t="shared" si="12"/>
        <v>0</v>
      </c>
      <c r="AA33" s="40">
        <f t="shared" si="13"/>
        <v>0</v>
      </c>
      <c r="AB33" s="60">
        <f t="shared" si="14"/>
        <v>0</v>
      </c>
      <c r="AC33" s="45">
        <f t="shared" si="15"/>
        <v>0</v>
      </c>
      <c r="AD33" s="45">
        <f t="shared" si="16"/>
        <v>0</v>
      </c>
      <c r="AE33" s="45">
        <f t="shared" si="17"/>
        <v>0</v>
      </c>
      <c r="AF33" s="87">
        <f t="shared" si="18"/>
        <v>6.6759725678218126E-4</v>
      </c>
      <c r="AG33" s="87">
        <f t="shared" si="19"/>
        <v>1.8207197912241307E-4</v>
      </c>
      <c r="AH33" s="87">
        <f t="shared" si="20"/>
        <v>4.8552527765976817E-4</v>
      </c>
    </row>
    <row r="34" spans="1:34">
      <c r="A34" s="2" t="s">
        <v>57</v>
      </c>
      <c r="B34" s="35"/>
      <c r="C34" s="35">
        <v>1</v>
      </c>
      <c r="D34" s="36"/>
      <c r="E34" s="35"/>
      <c r="F34" s="35"/>
      <c r="G34" s="35"/>
      <c r="H34" s="35"/>
      <c r="I34" s="35"/>
      <c r="J34" s="35"/>
      <c r="K34" s="35"/>
      <c r="L34" s="37"/>
      <c r="M34" s="45">
        <f t="shared" si="0"/>
        <v>0</v>
      </c>
      <c r="N34" s="45">
        <f t="shared" si="1"/>
        <v>0</v>
      </c>
      <c r="O34" s="40">
        <f t="shared" si="2"/>
        <v>1.8765246762994934E-4</v>
      </c>
      <c r="P34" s="44">
        <f t="shared" si="3"/>
        <v>6.0690659707471021E-5</v>
      </c>
      <c r="Q34" s="34"/>
      <c r="R34" s="57">
        <f t="shared" si="4"/>
        <v>0</v>
      </c>
      <c r="S34" s="45">
        <f t="shared" si="5"/>
        <v>0</v>
      </c>
      <c r="T34" s="40">
        <f t="shared" si="6"/>
        <v>0</v>
      </c>
      <c r="U34" s="40">
        <f t="shared" si="7"/>
        <v>0</v>
      </c>
      <c r="V34" s="40">
        <f t="shared" si="8"/>
        <v>0</v>
      </c>
      <c r="W34" s="40">
        <f t="shared" si="9"/>
        <v>0</v>
      </c>
      <c r="X34" s="40">
        <f t="shared" si="10"/>
        <v>0</v>
      </c>
      <c r="Y34" s="40">
        <f t="shared" si="11"/>
        <v>0</v>
      </c>
      <c r="Z34" s="40">
        <f t="shared" si="12"/>
        <v>0</v>
      </c>
      <c r="AA34" s="40">
        <f t="shared" si="13"/>
        <v>0</v>
      </c>
      <c r="AB34" s="60">
        <f t="shared" si="14"/>
        <v>0</v>
      </c>
      <c r="AC34" s="45">
        <f t="shared" si="15"/>
        <v>0</v>
      </c>
      <c r="AD34" s="45">
        <f t="shared" si="16"/>
        <v>0</v>
      </c>
      <c r="AE34" s="45">
        <f t="shared" si="17"/>
        <v>0</v>
      </c>
      <c r="AF34" s="87">
        <f t="shared" si="18"/>
        <v>6.0690659707471021E-5</v>
      </c>
      <c r="AG34" s="87">
        <f t="shared" si="19"/>
        <v>0</v>
      </c>
      <c r="AH34" s="87">
        <f t="shared" si="20"/>
        <v>6.0690659707471021E-5</v>
      </c>
    </row>
    <row r="35" spans="1:34">
      <c r="A35" s="3" t="s">
        <v>32</v>
      </c>
      <c r="B35" s="39"/>
      <c r="C35" s="39">
        <v>1</v>
      </c>
      <c r="D35" s="36"/>
      <c r="E35" s="39"/>
      <c r="F35" s="39"/>
      <c r="G35" s="39"/>
      <c r="H35" s="39"/>
      <c r="I35" s="39"/>
      <c r="J35" s="39"/>
      <c r="K35" s="39"/>
      <c r="L35" s="37"/>
      <c r="M35" s="45">
        <f t="shared" si="0"/>
        <v>0</v>
      </c>
      <c r="N35" s="45">
        <f t="shared" si="1"/>
        <v>0</v>
      </c>
      <c r="O35" s="40">
        <f t="shared" si="2"/>
        <v>1.8765246762994934E-4</v>
      </c>
      <c r="P35" s="44">
        <f t="shared" si="3"/>
        <v>6.0690659707471021E-5</v>
      </c>
      <c r="Q35" s="34"/>
      <c r="R35" s="57">
        <f t="shared" si="4"/>
        <v>0</v>
      </c>
      <c r="S35" s="45">
        <f t="shared" si="5"/>
        <v>0</v>
      </c>
      <c r="T35" s="40">
        <f t="shared" si="6"/>
        <v>0</v>
      </c>
      <c r="U35" s="40">
        <f t="shared" si="7"/>
        <v>0</v>
      </c>
      <c r="V35" s="40">
        <f t="shared" si="8"/>
        <v>0</v>
      </c>
      <c r="W35" s="40">
        <f t="shared" si="9"/>
        <v>0</v>
      </c>
      <c r="X35" s="40">
        <f t="shared" si="10"/>
        <v>0</v>
      </c>
      <c r="Y35" s="40">
        <f t="shared" si="11"/>
        <v>0</v>
      </c>
      <c r="Z35" s="40">
        <f t="shared" si="12"/>
        <v>0</v>
      </c>
      <c r="AA35" s="40">
        <f t="shared" si="13"/>
        <v>0</v>
      </c>
      <c r="AB35" s="60">
        <f t="shared" si="14"/>
        <v>0</v>
      </c>
      <c r="AC35" s="45">
        <f t="shared" si="15"/>
        <v>0</v>
      </c>
      <c r="AD35" s="45">
        <f t="shared" si="16"/>
        <v>0</v>
      </c>
      <c r="AE35" s="45">
        <f t="shared" si="17"/>
        <v>0</v>
      </c>
      <c r="AF35" s="87">
        <f t="shared" si="18"/>
        <v>6.0690659707471021E-5</v>
      </c>
      <c r="AG35" s="87">
        <f t="shared" si="19"/>
        <v>0</v>
      </c>
      <c r="AH35" s="87">
        <f t="shared" si="20"/>
        <v>6.0690659707471021E-5</v>
      </c>
    </row>
    <row r="36" spans="1:34">
      <c r="A36" s="2" t="s">
        <v>33</v>
      </c>
      <c r="B36" s="35"/>
      <c r="C36" s="35"/>
      <c r="D36" s="36"/>
      <c r="E36" s="35"/>
      <c r="F36" s="35"/>
      <c r="G36" s="35"/>
      <c r="H36" s="35">
        <v>4</v>
      </c>
      <c r="I36" s="35"/>
      <c r="J36" s="35"/>
      <c r="K36" s="35"/>
      <c r="L36" s="37"/>
      <c r="M36" s="45">
        <f t="shared" si="0"/>
        <v>0</v>
      </c>
      <c r="N36" s="45">
        <f t="shared" si="1"/>
        <v>0</v>
      </c>
      <c r="O36" s="40">
        <f t="shared" si="2"/>
        <v>0</v>
      </c>
      <c r="P36" s="44">
        <f t="shared" si="3"/>
        <v>0</v>
      </c>
      <c r="Q36" s="34"/>
      <c r="R36" s="57">
        <f t="shared" si="4"/>
        <v>0</v>
      </c>
      <c r="S36" s="45">
        <f t="shared" si="5"/>
        <v>0</v>
      </c>
      <c r="T36" s="40">
        <f t="shared" si="6"/>
        <v>0</v>
      </c>
      <c r="U36" s="40">
        <f t="shared" si="7"/>
        <v>0</v>
      </c>
      <c r="V36" s="40">
        <f t="shared" si="8"/>
        <v>0</v>
      </c>
      <c r="W36" s="40">
        <f t="shared" si="9"/>
        <v>0</v>
      </c>
      <c r="X36" s="40">
        <f t="shared" si="10"/>
        <v>1.6155088852988692E-3</v>
      </c>
      <c r="Y36" s="40">
        <f t="shared" si="11"/>
        <v>2.4276263882988408E-4</v>
      </c>
      <c r="Z36" s="40">
        <f t="shared" si="12"/>
        <v>0</v>
      </c>
      <c r="AA36" s="40">
        <f t="shared" si="13"/>
        <v>0</v>
      </c>
      <c r="AB36" s="60">
        <f t="shared" si="14"/>
        <v>0</v>
      </c>
      <c r="AC36" s="45">
        <f t="shared" si="15"/>
        <v>0</v>
      </c>
      <c r="AD36" s="45">
        <f t="shared" si="16"/>
        <v>0</v>
      </c>
      <c r="AE36" s="45">
        <f t="shared" si="17"/>
        <v>0</v>
      </c>
      <c r="AF36" s="87">
        <f t="shared" si="18"/>
        <v>2.4276263882988408E-4</v>
      </c>
      <c r="AG36" s="87">
        <f t="shared" si="19"/>
        <v>0</v>
      </c>
      <c r="AH36" s="87">
        <f t="shared" si="20"/>
        <v>2.4276263882988408E-4</v>
      </c>
    </row>
    <row r="37" spans="1:34">
      <c r="A37" s="3" t="s">
        <v>34</v>
      </c>
      <c r="B37" s="39"/>
      <c r="C37" s="39">
        <v>4</v>
      </c>
      <c r="D37" s="36"/>
      <c r="E37" s="39"/>
      <c r="F37" s="39"/>
      <c r="G37" s="39"/>
      <c r="H37" s="39"/>
      <c r="I37" s="39"/>
      <c r="J37" s="39"/>
      <c r="K37" s="39"/>
      <c r="L37" s="37"/>
      <c r="M37" s="45">
        <f t="shared" si="0"/>
        <v>0</v>
      </c>
      <c r="N37" s="45">
        <f t="shared" si="1"/>
        <v>0</v>
      </c>
      <c r="O37" s="40">
        <f t="shared" si="2"/>
        <v>7.5060987051979737E-4</v>
      </c>
      <c r="P37" s="44">
        <f t="shared" si="3"/>
        <v>2.4276263882988408E-4</v>
      </c>
      <c r="Q37" s="34"/>
      <c r="R37" s="57">
        <f t="shared" si="4"/>
        <v>0</v>
      </c>
      <c r="S37" s="45">
        <f t="shared" si="5"/>
        <v>0</v>
      </c>
      <c r="T37" s="40">
        <f t="shared" si="6"/>
        <v>0</v>
      </c>
      <c r="U37" s="40">
        <f t="shared" si="7"/>
        <v>0</v>
      </c>
      <c r="V37" s="40">
        <f t="shared" si="8"/>
        <v>0</v>
      </c>
      <c r="W37" s="40">
        <f t="shared" si="9"/>
        <v>0</v>
      </c>
      <c r="X37" s="40">
        <f t="shared" si="10"/>
        <v>0</v>
      </c>
      <c r="Y37" s="40">
        <f t="shared" si="11"/>
        <v>0</v>
      </c>
      <c r="Z37" s="40">
        <f t="shared" si="12"/>
        <v>0</v>
      </c>
      <c r="AA37" s="40">
        <f t="shared" si="13"/>
        <v>0</v>
      </c>
      <c r="AB37" s="60">
        <f t="shared" si="14"/>
        <v>0</v>
      </c>
      <c r="AC37" s="45">
        <f t="shared" si="15"/>
        <v>0</v>
      </c>
      <c r="AD37" s="45">
        <f t="shared" si="16"/>
        <v>0</v>
      </c>
      <c r="AE37" s="45">
        <f t="shared" si="17"/>
        <v>0</v>
      </c>
      <c r="AF37" s="87">
        <f t="shared" si="18"/>
        <v>2.4276263882988408E-4</v>
      </c>
      <c r="AG37" s="87">
        <f t="shared" si="19"/>
        <v>0</v>
      </c>
      <c r="AH37" s="87">
        <f t="shared" si="20"/>
        <v>2.4276263882988408E-4</v>
      </c>
    </row>
    <row r="38" spans="1:34" ht="24">
      <c r="A38" s="2" t="s">
        <v>35</v>
      </c>
      <c r="B38" s="35"/>
      <c r="C38" s="35">
        <v>3</v>
      </c>
      <c r="D38" s="36"/>
      <c r="E38" s="35"/>
      <c r="F38" s="35"/>
      <c r="G38" s="35"/>
      <c r="H38" s="35"/>
      <c r="I38" s="35"/>
      <c r="J38" s="35"/>
      <c r="K38" s="35"/>
      <c r="L38" s="37"/>
      <c r="M38" s="45">
        <f t="shared" si="0"/>
        <v>0</v>
      </c>
      <c r="N38" s="45">
        <f t="shared" si="1"/>
        <v>0</v>
      </c>
      <c r="O38" s="40">
        <f t="shared" si="2"/>
        <v>5.62957402889848E-4</v>
      </c>
      <c r="P38" s="44">
        <f t="shared" si="3"/>
        <v>1.8207197912241307E-4</v>
      </c>
      <c r="Q38" s="34"/>
      <c r="R38" s="57">
        <f t="shared" si="4"/>
        <v>0</v>
      </c>
      <c r="S38" s="45">
        <f t="shared" si="5"/>
        <v>0</v>
      </c>
      <c r="T38" s="40">
        <f t="shared" si="6"/>
        <v>0</v>
      </c>
      <c r="U38" s="40">
        <f t="shared" si="7"/>
        <v>0</v>
      </c>
      <c r="V38" s="40">
        <f t="shared" si="8"/>
        <v>0</v>
      </c>
      <c r="W38" s="40">
        <f t="shared" si="9"/>
        <v>0</v>
      </c>
      <c r="X38" s="40">
        <f t="shared" si="10"/>
        <v>0</v>
      </c>
      <c r="Y38" s="40">
        <f t="shared" si="11"/>
        <v>0</v>
      </c>
      <c r="Z38" s="40">
        <f t="shared" si="12"/>
        <v>0</v>
      </c>
      <c r="AA38" s="40">
        <f t="shared" si="13"/>
        <v>0</v>
      </c>
      <c r="AB38" s="60">
        <f t="shared" si="14"/>
        <v>0</v>
      </c>
      <c r="AC38" s="45">
        <f t="shared" si="15"/>
        <v>0</v>
      </c>
      <c r="AD38" s="45">
        <f t="shared" si="16"/>
        <v>0</v>
      </c>
      <c r="AE38" s="45">
        <f t="shared" si="17"/>
        <v>0</v>
      </c>
      <c r="AF38" s="87">
        <f t="shared" si="18"/>
        <v>1.8207197912241307E-4</v>
      </c>
      <c r="AG38" s="87">
        <f t="shared" si="19"/>
        <v>0</v>
      </c>
      <c r="AH38" s="87">
        <f t="shared" si="20"/>
        <v>1.8207197912241307E-4</v>
      </c>
    </row>
    <row r="39" spans="1:34">
      <c r="A39" s="3" t="s">
        <v>58</v>
      </c>
      <c r="B39" s="39"/>
      <c r="C39" s="39">
        <v>7</v>
      </c>
      <c r="D39" s="36"/>
      <c r="E39" s="39"/>
      <c r="F39" s="39"/>
      <c r="G39" s="39">
        <v>1</v>
      </c>
      <c r="H39" s="39"/>
      <c r="I39" s="39">
        <v>2</v>
      </c>
      <c r="J39" s="39"/>
      <c r="K39" s="39"/>
      <c r="L39" s="37"/>
      <c r="M39" s="45">
        <f t="shared" si="0"/>
        <v>0</v>
      </c>
      <c r="N39" s="45">
        <f t="shared" si="1"/>
        <v>0</v>
      </c>
      <c r="O39" s="40">
        <f t="shared" si="2"/>
        <v>1.3135672734096453E-3</v>
      </c>
      <c r="P39" s="44">
        <f t="shared" si="3"/>
        <v>4.2483461795229715E-4</v>
      </c>
      <c r="Q39" s="34"/>
      <c r="R39" s="57">
        <f t="shared" si="4"/>
        <v>0</v>
      </c>
      <c r="S39" s="45">
        <f t="shared" si="5"/>
        <v>0</v>
      </c>
      <c r="T39" s="40">
        <f t="shared" si="6"/>
        <v>0</v>
      </c>
      <c r="U39" s="40">
        <f t="shared" si="7"/>
        <v>0</v>
      </c>
      <c r="V39" s="40">
        <f t="shared" si="8"/>
        <v>4.496402877697842E-4</v>
      </c>
      <c r="W39" s="40">
        <f t="shared" si="9"/>
        <v>6.0690659707471021E-5</v>
      </c>
      <c r="X39" s="40">
        <f t="shared" si="10"/>
        <v>0</v>
      </c>
      <c r="Y39" s="40">
        <f t="shared" si="11"/>
        <v>0</v>
      </c>
      <c r="Z39" s="40">
        <f t="shared" si="12"/>
        <v>2.3174971031286211E-3</v>
      </c>
      <c r="AA39" s="40">
        <f t="shared" si="13"/>
        <v>1.2138131941494204E-4</v>
      </c>
      <c r="AB39" s="60">
        <f t="shared" si="14"/>
        <v>0</v>
      </c>
      <c r="AC39" s="45">
        <f t="shared" si="15"/>
        <v>0</v>
      </c>
      <c r="AD39" s="45">
        <f t="shared" si="16"/>
        <v>0</v>
      </c>
      <c r="AE39" s="45">
        <f t="shared" si="17"/>
        <v>0</v>
      </c>
      <c r="AF39" s="87">
        <f t="shared" si="18"/>
        <v>6.0690659707471025E-4</v>
      </c>
      <c r="AG39" s="87">
        <f t="shared" si="19"/>
        <v>0</v>
      </c>
      <c r="AH39" s="87">
        <f t="shared" si="20"/>
        <v>6.0690659707471025E-4</v>
      </c>
    </row>
    <row r="40" spans="1:34">
      <c r="A40" s="2" t="s">
        <v>36</v>
      </c>
      <c r="B40" s="35">
        <v>1</v>
      </c>
      <c r="C40" s="35">
        <v>4</v>
      </c>
      <c r="D40" s="36"/>
      <c r="E40" s="35">
        <v>1</v>
      </c>
      <c r="F40" s="35">
        <v>2</v>
      </c>
      <c r="G40" s="35">
        <v>1</v>
      </c>
      <c r="H40" s="35">
        <v>2</v>
      </c>
      <c r="I40" s="35">
        <v>1</v>
      </c>
      <c r="J40" s="35">
        <v>1</v>
      </c>
      <c r="K40" s="35">
        <v>2</v>
      </c>
      <c r="L40" s="37"/>
      <c r="M40" s="45">
        <f t="shared" si="0"/>
        <v>1.0559662090813093E-3</v>
      </c>
      <c r="N40" s="45">
        <f t="shared" si="1"/>
        <v>6.0690659707471021E-5</v>
      </c>
      <c r="O40" s="40">
        <f t="shared" si="2"/>
        <v>7.5060987051979737E-4</v>
      </c>
      <c r="P40" s="44">
        <f t="shared" si="3"/>
        <v>2.4276263882988408E-4</v>
      </c>
      <c r="Q40" s="34"/>
      <c r="R40" s="57">
        <f t="shared" si="4"/>
        <v>7.4850299401197609E-4</v>
      </c>
      <c r="S40" s="45">
        <f t="shared" si="5"/>
        <v>6.0690659707471021E-5</v>
      </c>
      <c r="T40" s="40">
        <f t="shared" si="6"/>
        <v>1.0183299389002036E-3</v>
      </c>
      <c r="U40" s="40">
        <f t="shared" si="7"/>
        <v>1.2138131941494204E-4</v>
      </c>
      <c r="V40" s="40">
        <f t="shared" si="8"/>
        <v>4.496402877697842E-4</v>
      </c>
      <c r="W40" s="40">
        <f t="shared" si="9"/>
        <v>6.0690659707471021E-5</v>
      </c>
      <c r="X40" s="40">
        <f t="shared" si="10"/>
        <v>8.0775444264943462E-4</v>
      </c>
      <c r="Y40" s="40">
        <f t="shared" si="11"/>
        <v>1.2138131941494204E-4</v>
      </c>
      <c r="Z40" s="40">
        <f t="shared" si="12"/>
        <v>1.1587485515643105E-3</v>
      </c>
      <c r="AA40" s="40">
        <f t="shared" si="13"/>
        <v>6.0690659707471021E-5</v>
      </c>
      <c r="AB40" s="60">
        <f t="shared" si="14"/>
        <v>1.1890606420927466E-3</v>
      </c>
      <c r="AC40" s="45">
        <f t="shared" si="15"/>
        <v>6.0690659707471021E-5</v>
      </c>
      <c r="AD40" s="45">
        <f t="shared" si="16"/>
        <v>4.0241448692152921E-3</v>
      </c>
      <c r="AE40" s="45">
        <f t="shared" si="17"/>
        <v>1.2138131941494204E-4</v>
      </c>
      <c r="AF40" s="87">
        <f t="shared" si="18"/>
        <v>9.1035989561206532E-4</v>
      </c>
      <c r="AG40" s="87">
        <f t="shared" si="19"/>
        <v>3.0345329853735513E-4</v>
      </c>
      <c r="AH40" s="87">
        <f t="shared" si="20"/>
        <v>6.0690659707471025E-4</v>
      </c>
    </row>
    <row r="41" spans="1:34">
      <c r="A41" s="3" t="s">
        <v>37</v>
      </c>
      <c r="B41" s="39"/>
      <c r="C41" s="39">
        <v>1</v>
      </c>
      <c r="D41" s="36"/>
      <c r="E41" s="39">
        <v>1</v>
      </c>
      <c r="F41" s="39"/>
      <c r="G41" s="39">
        <v>4</v>
      </c>
      <c r="H41" s="39"/>
      <c r="I41" s="39">
        <v>2</v>
      </c>
      <c r="J41" s="39"/>
      <c r="K41" s="39"/>
      <c r="L41" s="37"/>
      <c r="M41" s="45">
        <f t="shared" si="0"/>
        <v>0</v>
      </c>
      <c r="N41" s="45">
        <f t="shared" si="1"/>
        <v>0</v>
      </c>
      <c r="O41" s="40">
        <f t="shared" si="2"/>
        <v>1.8765246762994934E-4</v>
      </c>
      <c r="P41" s="44">
        <f t="shared" si="3"/>
        <v>6.0690659707471021E-5</v>
      </c>
      <c r="Q41" s="34"/>
      <c r="R41" s="57">
        <f t="shared" si="4"/>
        <v>7.4850299401197609E-4</v>
      </c>
      <c r="S41" s="45">
        <f t="shared" si="5"/>
        <v>6.0690659707471021E-5</v>
      </c>
      <c r="T41" s="40">
        <f t="shared" si="6"/>
        <v>0</v>
      </c>
      <c r="U41" s="40">
        <f t="shared" si="7"/>
        <v>0</v>
      </c>
      <c r="V41" s="40">
        <f t="shared" si="8"/>
        <v>1.7985611510791368E-3</v>
      </c>
      <c r="W41" s="40">
        <f t="shared" si="9"/>
        <v>2.4276263882988408E-4</v>
      </c>
      <c r="X41" s="40">
        <f t="shared" si="10"/>
        <v>0</v>
      </c>
      <c r="Y41" s="40">
        <f t="shared" si="11"/>
        <v>0</v>
      </c>
      <c r="Z41" s="40">
        <f t="shared" si="12"/>
        <v>2.3174971031286211E-3</v>
      </c>
      <c r="AA41" s="40">
        <f t="shared" si="13"/>
        <v>1.2138131941494204E-4</v>
      </c>
      <c r="AB41" s="60">
        <f t="shared" si="14"/>
        <v>0</v>
      </c>
      <c r="AC41" s="45">
        <f t="shared" si="15"/>
        <v>0</v>
      </c>
      <c r="AD41" s="45">
        <f t="shared" si="16"/>
        <v>0</v>
      </c>
      <c r="AE41" s="45">
        <f t="shared" si="17"/>
        <v>0</v>
      </c>
      <c r="AF41" s="87">
        <f t="shared" si="18"/>
        <v>4.8552527765976817E-4</v>
      </c>
      <c r="AG41" s="87">
        <f t="shared" si="19"/>
        <v>6.0690659707471021E-5</v>
      </c>
      <c r="AH41" s="87">
        <f t="shared" si="20"/>
        <v>4.2483461795229715E-4</v>
      </c>
    </row>
    <row r="42" spans="1:34">
      <c r="A42" s="3" t="s">
        <v>38</v>
      </c>
      <c r="B42" s="39"/>
      <c r="C42" s="39"/>
      <c r="D42" s="36"/>
      <c r="E42" s="39"/>
      <c r="F42" s="39">
        <v>1</v>
      </c>
      <c r="G42" s="39"/>
      <c r="H42" s="39"/>
      <c r="I42" s="39"/>
      <c r="J42" s="39"/>
      <c r="K42" s="39"/>
      <c r="L42" s="37"/>
      <c r="M42" s="45">
        <f t="shared" si="0"/>
        <v>0</v>
      </c>
      <c r="N42" s="45">
        <f t="shared" si="1"/>
        <v>0</v>
      </c>
      <c r="O42" s="40">
        <f t="shared" si="2"/>
        <v>0</v>
      </c>
      <c r="P42" s="44">
        <f t="shared" si="3"/>
        <v>0</v>
      </c>
      <c r="Q42" s="34"/>
      <c r="R42" s="57">
        <f t="shared" si="4"/>
        <v>0</v>
      </c>
      <c r="S42" s="45">
        <f t="shared" si="5"/>
        <v>0</v>
      </c>
      <c r="T42" s="40">
        <f t="shared" si="6"/>
        <v>5.0916496945010179E-4</v>
      </c>
      <c r="U42" s="40">
        <f t="shared" si="7"/>
        <v>6.0690659707471021E-5</v>
      </c>
      <c r="V42" s="40">
        <f t="shared" si="8"/>
        <v>0</v>
      </c>
      <c r="W42" s="40">
        <f t="shared" si="9"/>
        <v>0</v>
      </c>
      <c r="X42" s="40">
        <f t="shared" si="10"/>
        <v>0</v>
      </c>
      <c r="Y42" s="40">
        <f t="shared" si="11"/>
        <v>0</v>
      </c>
      <c r="Z42" s="40">
        <f t="shared" si="12"/>
        <v>0</v>
      </c>
      <c r="AA42" s="40">
        <f t="shared" si="13"/>
        <v>0</v>
      </c>
      <c r="AB42" s="60">
        <f t="shared" si="14"/>
        <v>0</v>
      </c>
      <c r="AC42" s="45">
        <f t="shared" si="15"/>
        <v>0</v>
      </c>
      <c r="AD42" s="45">
        <f t="shared" si="16"/>
        <v>0</v>
      </c>
      <c r="AE42" s="45">
        <f t="shared" si="17"/>
        <v>0</v>
      </c>
      <c r="AF42" s="87">
        <f t="shared" si="18"/>
        <v>6.0690659707471021E-5</v>
      </c>
      <c r="AG42" s="87">
        <f t="shared" si="19"/>
        <v>0</v>
      </c>
      <c r="AH42" s="87">
        <f t="shared" si="20"/>
        <v>6.0690659707471021E-5</v>
      </c>
    </row>
    <row r="43" spans="1:34">
      <c r="A43" s="2" t="s">
        <v>39</v>
      </c>
      <c r="B43" s="35"/>
      <c r="C43" s="35">
        <v>4</v>
      </c>
      <c r="D43" s="36"/>
      <c r="E43" s="35"/>
      <c r="F43" s="35"/>
      <c r="G43" s="35"/>
      <c r="H43" s="35"/>
      <c r="I43" s="35"/>
      <c r="J43" s="35"/>
      <c r="K43" s="35"/>
      <c r="L43" s="37"/>
      <c r="M43" s="45">
        <f t="shared" si="0"/>
        <v>0</v>
      </c>
      <c r="N43" s="45">
        <f t="shared" si="1"/>
        <v>0</v>
      </c>
      <c r="O43" s="40">
        <f t="shared" si="2"/>
        <v>7.5060987051979737E-4</v>
      </c>
      <c r="P43" s="44">
        <f t="shared" si="3"/>
        <v>2.4276263882988408E-4</v>
      </c>
      <c r="Q43" s="34"/>
      <c r="R43" s="57">
        <f t="shared" si="4"/>
        <v>0</v>
      </c>
      <c r="S43" s="45">
        <f t="shared" si="5"/>
        <v>0</v>
      </c>
      <c r="T43" s="40">
        <f t="shared" si="6"/>
        <v>0</v>
      </c>
      <c r="U43" s="40">
        <f t="shared" si="7"/>
        <v>0</v>
      </c>
      <c r="V43" s="40">
        <f t="shared" si="8"/>
        <v>0</v>
      </c>
      <c r="W43" s="40">
        <f t="shared" si="9"/>
        <v>0</v>
      </c>
      <c r="X43" s="40">
        <f t="shared" si="10"/>
        <v>0</v>
      </c>
      <c r="Y43" s="40">
        <f t="shared" si="11"/>
        <v>0</v>
      </c>
      <c r="Z43" s="40">
        <f t="shared" si="12"/>
        <v>0</v>
      </c>
      <c r="AA43" s="40">
        <f t="shared" si="13"/>
        <v>0</v>
      </c>
      <c r="AB43" s="60">
        <f t="shared" si="14"/>
        <v>0</v>
      </c>
      <c r="AC43" s="45">
        <f t="shared" si="15"/>
        <v>0</v>
      </c>
      <c r="AD43" s="45">
        <f t="shared" si="16"/>
        <v>0</v>
      </c>
      <c r="AE43" s="45">
        <f t="shared" si="17"/>
        <v>0</v>
      </c>
      <c r="AF43" s="87">
        <f t="shared" si="18"/>
        <v>2.4276263882988408E-4</v>
      </c>
      <c r="AG43" s="87">
        <f t="shared" si="19"/>
        <v>0</v>
      </c>
      <c r="AH43" s="87">
        <f t="shared" si="20"/>
        <v>2.4276263882988408E-4</v>
      </c>
    </row>
    <row r="44" spans="1:34">
      <c r="A44" s="3" t="s">
        <v>40</v>
      </c>
      <c r="B44" s="39"/>
      <c r="C44" s="39">
        <v>1</v>
      </c>
      <c r="D44" s="36"/>
      <c r="E44" s="39"/>
      <c r="F44" s="39"/>
      <c r="G44" s="39"/>
      <c r="H44" s="39"/>
      <c r="I44" s="39">
        <v>1</v>
      </c>
      <c r="J44" s="39"/>
      <c r="K44" s="39">
        <v>1</v>
      </c>
      <c r="L44" s="37"/>
      <c r="M44" s="45">
        <f t="shared" si="0"/>
        <v>0</v>
      </c>
      <c r="N44" s="45">
        <f t="shared" si="1"/>
        <v>0</v>
      </c>
      <c r="O44" s="40">
        <f t="shared" si="2"/>
        <v>1.8765246762994934E-4</v>
      </c>
      <c r="P44" s="44">
        <f t="shared" si="3"/>
        <v>6.0690659707471021E-5</v>
      </c>
      <c r="Q44" s="34"/>
      <c r="R44" s="57">
        <f t="shared" si="4"/>
        <v>0</v>
      </c>
      <c r="S44" s="45">
        <f t="shared" si="5"/>
        <v>0</v>
      </c>
      <c r="T44" s="40">
        <f t="shared" si="6"/>
        <v>0</v>
      </c>
      <c r="U44" s="40">
        <f t="shared" si="7"/>
        <v>0</v>
      </c>
      <c r="V44" s="40">
        <f t="shared" si="8"/>
        <v>0</v>
      </c>
      <c r="W44" s="40">
        <f t="shared" si="9"/>
        <v>0</v>
      </c>
      <c r="X44" s="40">
        <f t="shared" si="10"/>
        <v>0</v>
      </c>
      <c r="Y44" s="40">
        <f t="shared" si="11"/>
        <v>0</v>
      </c>
      <c r="Z44" s="40">
        <f t="shared" si="12"/>
        <v>1.1587485515643105E-3</v>
      </c>
      <c r="AA44" s="40">
        <f t="shared" si="13"/>
        <v>6.0690659707471021E-5</v>
      </c>
      <c r="AB44" s="60">
        <f t="shared" si="14"/>
        <v>0</v>
      </c>
      <c r="AC44" s="45">
        <f t="shared" si="15"/>
        <v>0</v>
      </c>
      <c r="AD44" s="45">
        <f t="shared" si="16"/>
        <v>2.012072434607646E-3</v>
      </c>
      <c r="AE44" s="45">
        <f t="shared" si="17"/>
        <v>6.0690659707471021E-5</v>
      </c>
      <c r="AF44" s="87">
        <f t="shared" si="18"/>
        <v>1.8207197912241307E-4</v>
      </c>
      <c r="AG44" s="87">
        <f t="shared" si="19"/>
        <v>6.0690659707471021E-5</v>
      </c>
      <c r="AH44" s="87">
        <f t="shared" si="20"/>
        <v>1.2138131941494204E-4</v>
      </c>
    </row>
    <row r="45" spans="1:34">
      <c r="A45" s="2" t="s">
        <v>59</v>
      </c>
      <c r="B45" s="35">
        <v>1</v>
      </c>
      <c r="C45" s="35">
        <v>2</v>
      </c>
      <c r="D45" s="36"/>
      <c r="E45" s="35"/>
      <c r="F45" s="35"/>
      <c r="G45" s="35"/>
      <c r="H45" s="35">
        <v>1</v>
      </c>
      <c r="I45" s="35"/>
      <c r="J45" s="35"/>
      <c r="K45" s="35"/>
      <c r="L45" s="37"/>
      <c r="M45" s="45">
        <f t="shared" si="0"/>
        <v>1.0559662090813093E-3</v>
      </c>
      <c r="N45" s="45">
        <f t="shared" si="1"/>
        <v>6.0690659707471021E-5</v>
      </c>
      <c r="O45" s="40">
        <f t="shared" si="2"/>
        <v>3.7530493525989868E-4</v>
      </c>
      <c r="P45" s="44">
        <f t="shared" si="3"/>
        <v>1.2138131941494204E-4</v>
      </c>
      <c r="Q45" s="34"/>
      <c r="R45" s="57">
        <f t="shared" si="4"/>
        <v>0</v>
      </c>
      <c r="S45" s="45">
        <f t="shared" si="5"/>
        <v>0</v>
      </c>
      <c r="T45" s="40">
        <f t="shared" si="6"/>
        <v>0</v>
      </c>
      <c r="U45" s="40">
        <f t="shared" si="7"/>
        <v>0</v>
      </c>
      <c r="V45" s="40">
        <f t="shared" si="8"/>
        <v>0</v>
      </c>
      <c r="W45" s="40">
        <f t="shared" si="9"/>
        <v>0</v>
      </c>
      <c r="X45" s="40">
        <f t="shared" si="10"/>
        <v>4.0387722132471731E-4</v>
      </c>
      <c r="Y45" s="40">
        <f t="shared" si="11"/>
        <v>6.0690659707471021E-5</v>
      </c>
      <c r="Z45" s="40">
        <f t="shared" si="12"/>
        <v>0</v>
      </c>
      <c r="AA45" s="40">
        <f t="shared" si="13"/>
        <v>0</v>
      </c>
      <c r="AB45" s="60">
        <f t="shared" si="14"/>
        <v>0</v>
      </c>
      <c r="AC45" s="45">
        <f t="shared" si="15"/>
        <v>0</v>
      </c>
      <c r="AD45" s="45">
        <f t="shared" si="16"/>
        <v>0</v>
      </c>
      <c r="AE45" s="45">
        <f t="shared" si="17"/>
        <v>0</v>
      </c>
      <c r="AF45" s="87">
        <f t="shared" si="18"/>
        <v>2.4276263882988408E-4</v>
      </c>
      <c r="AG45" s="87">
        <f t="shared" si="19"/>
        <v>6.0690659707471021E-5</v>
      </c>
      <c r="AH45" s="87">
        <f t="shared" si="20"/>
        <v>1.8207197912241307E-4</v>
      </c>
    </row>
    <row r="46" spans="1:34">
      <c r="A46" s="3" t="s">
        <v>41</v>
      </c>
      <c r="B46" s="39"/>
      <c r="C46" s="39"/>
      <c r="D46" s="36"/>
      <c r="E46" s="39"/>
      <c r="F46" s="39"/>
      <c r="G46" s="39"/>
      <c r="H46" s="39"/>
      <c r="I46" s="39"/>
      <c r="J46" s="39"/>
      <c r="K46" s="39"/>
      <c r="L46" s="37"/>
      <c r="M46" s="45">
        <f t="shared" si="0"/>
        <v>0</v>
      </c>
      <c r="N46" s="45">
        <f t="shared" si="1"/>
        <v>0</v>
      </c>
      <c r="O46" s="40">
        <f t="shared" si="2"/>
        <v>0</v>
      </c>
      <c r="P46" s="44">
        <f t="shared" si="3"/>
        <v>0</v>
      </c>
      <c r="Q46" s="34"/>
      <c r="R46" s="57">
        <f t="shared" si="4"/>
        <v>0</v>
      </c>
      <c r="S46" s="45">
        <f t="shared" si="5"/>
        <v>0</v>
      </c>
      <c r="T46" s="40">
        <f t="shared" si="6"/>
        <v>0</v>
      </c>
      <c r="U46" s="40">
        <f t="shared" si="7"/>
        <v>0</v>
      </c>
      <c r="V46" s="40">
        <f t="shared" si="8"/>
        <v>0</v>
      </c>
      <c r="W46" s="40">
        <f t="shared" si="9"/>
        <v>0</v>
      </c>
      <c r="X46" s="40">
        <f t="shared" si="10"/>
        <v>0</v>
      </c>
      <c r="Y46" s="40">
        <f t="shared" si="11"/>
        <v>0</v>
      </c>
      <c r="Z46" s="40">
        <f t="shared" si="12"/>
        <v>0</v>
      </c>
      <c r="AA46" s="40">
        <f t="shared" si="13"/>
        <v>0</v>
      </c>
      <c r="AB46" s="60">
        <f t="shared" si="14"/>
        <v>0</v>
      </c>
      <c r="AC46" s="45">
        <f t="shared" si="15"/>
        <v>0</v>
      </c>
      <c r="AD46" s="45">
        <f t="shared" si="16"/>
        <v>0</v>
      </c>
      <c r="AE46" s="45">
        <f t="shared" si="17"/>
        <v>0</v>
      </c>
      <c r="AF46" s="87">
        <f t="shared" si="18"/>
        <v>0</v>
      </c>
      <c r="AG46" s="87">
        <f t="shared" si="19"/>
        <v>0</v>
      </c>
      <c r="AH46" s="87">
        <f t="shared" si="20"/>
        <v>0</v>
      </c>
    </row>
    <row r="47" spans="1:34">
      <c r="A47" s="2" t="s">
        <v>42</v>
      </c>
      <c r="B47" s="35"/>
      <c r="C47" s="35">
        <v>5</v>
      </c>
      <c r="D47" s="36"/>
      <c r="E47" s="35"/>
      <c r="F47" s="35">
        <v>1</v>
      </c>
      <c r="G47" s="35">
        <v>12</v>
      </c>
      <c r="H47" s="35"/>
      <c r="I47" s="35"/>
      <c r="J47" s="35"/>
      <c r="K47" s="35"/>
      <c r="L47" s="37"/>
      <c r="M47" s="45">
        <f t="shared" si="0"/>
        <v>0</v>
      </c>
      <c r="N47" s="45">
        <f t="shared" si="1"/>
        <v>0</v>
      </c>
      <c r="O47" s="40">
        <f t="shared" si="2"/>
        <v>9.3826233814974663E-4</v>
      </c>
      <c r="P47" s="44">
        <f t="shared" si="3"/>
        <v>3.0345329853735513E-4</v>
      </c>
      <c r="Q47" s="34"/>
      <c r="R47" s="57">
        <f t="shared" si="4"/>
        <v>0</v>
      </c>
      <c r="S47" s="45">
        <f t="shared" si="5"/>
        <v>0</v>
      </c>
      <c r="T47" s="40">
        <f t="shared" si="6"/>
        <v>5.0916496945010179E-4</v>
      </c>
      <c r="U47" s="40">
        <f t="shared" si="7"/>
        <v>6.0690659707471021E-5</v>
      </c>
      <c r="V47" s="40">
        <f t="shared" si="8"/>
        <v>5.3956834532374104E-3</v>
      </c>
      <c r="W47" s="40">
        <f t="shared" si="9"/>
        <v>7.2828791648965228E-4</v>
      </c>
      <c r="X47" s="40">
        <f t="shared" si="10"/>
        <v>0</v>
      </c>
      <c r="Y47" s="40">
        <f t="shared" si="11"/>
        <v>0</v>
      </c>
      <c r="Z47" s="40">
        <f t="shared" si="12"/>
        <v>0</v>
      </c>
      <c r="AA47" s="40">
        <f t="shared" si="13"/>
        <v>0</v>
      </c>
      <c r="AB47" s="60">
        <f t="shared" si="14"/>
        <v>0</v>
      </c>
      <c r="AC47" s="45">
        <f t="shared" si="15"/>
        <v>0</v>
      </c>
      <c r="AD47" s="45">
        <f t="shared" si="16"/>
        <v>0</v>
      </c>
      <c r="AE47" s="45">
        <f t="shared" si="17"/>
        <v>0</v>
      </c>
      <c r="AF47" s="87">
        <f t="shared" si="18"/>
        <v>1.0924318747344785E-3</v>
      </c>
      <c r="AG47" s="87">
        <f t="shared" si="19"/>
        <v>0</v>
      </c>
      <c r="AH47" s="87">
        <f t="shared" si="20"/>
        <v>1.0924318747344785E-3</v>
      </c>
    </row>
    <row r="48" spans="1:34">
      <c r="A48" s="3" t="s">
        <v>43</v>
      </c>
      <c r="B48" s="39"/>
      <c r="C48" s="39"/>
      <c r="D48" s="36"/>
      <c r="E48" s="39"/>
      <c r="F48" s="39"/>
      <c r="G48" s="39"/>
      <c r="H48" s="39"/>
      <c r="I48" s="39"/>
      <c r="J48" s="39"/>
      <c r="K48" s="39">
        <v>1</v>
      </c>
      <c r="L48" s="37"/>
      <c r="M48" s="45">
        <f t="shared" si="0"/>
        <v>0</v>
      </c>
      <c r="N48" s="45">
        <f t="shared" si="1"/>
        <v>0</v>
      </c>
      <c r="O48" s="40">
        <f t="shared" si="2"/>
        <v>0</v>
      </c>
      <c r="P48" s="44">
        <f t="shared" si="3"/>
        <v>0</v>
      </c>
      <c r="Q48" s="34"/>
      <c r="R48" s="57">
        <f t="shared" si="4"/>
        <v>0</v>
      </c>
      <c r="S48" s="45">
        <f t="shared" si="5"/>
        <v>0</v>
      </c>
      <c r="T48" s="40">
        <f t="shared" si="6"/>
        <v>0</v>
      </c>
      <c r="U48" s="40">
        <f t="shared" si="7"/>
        <v>0</v>
      </c>
      <c r="V48" s="40">
        <f t="shared" si="8"/>
        <v>0</v>
      </c>
      <c r="W48" s="40">
        <f t="shared" si="9"/>
        <v>0</v>
      </c>
      <c r="X48" s="40">
        <f t="shared" si="10"/>
        <v>0</v>
      </c>
      <c r="Y48" s="40">
        <f t="shared" si="11"/>
        <v>0</v>
      </c>
      <c r="Z48" s="40">
        <f t="shared" si="12"/>
        <v>0</v>
      </c>
      <c r="AA48" s="40">
        <f t="shared" si="13"/>
        <v>0</v>
      </c>
      <c r="AB48" s="60">
        <f t="shared" si="14"/>
        <v>0</v>
      </c>
      <c r="AC48" s="45">
        <f t="shared" si="15"/>
        <v>0</v>
      </c>
      <c r="AD48" s="45">
        <f t="shared" si="16"/>
        <v>2.012072434607646E-3</v>
      </c>
      <c r="AE48" s="45">
        <f t="shared" si="17"/>
        <v>6.0690659707471021E-5</v>
      </c>
      <c r="AF48" s="87">
        <f t="shared" si="18"/>
        <v>6.0690659707471021E-5</v>
      </c>
      <c r="AG48" s="87">
        <f t="shared" si="19"/>
        <v>6.0690659707471021E-5</v>
      </c>
      <c r="AH48" s="87">
        <f t="shared" si="20"/>
        <v>0</v>
      </c>
    </row>
    <row r="49" spans="1:34">
      <c r="A49" s="2" t="s">
        <v>60</v>
      </c>
      <c r="B49" s="35"/>
      <c r="C49" s="35"/>
      <c r="D49" s="36"/>
      <c r="E49" s="35"/>
      <c r="F49" s="35"/>
      <c r="G49" s="35">
        <v>1</v>
      </c>
      <c r="H49" s="35">
        <v>1</v>
      </c>
      <c r="I49" s="35"/>
      <c r="J49" s="35"/>
      <c r="K49" s="35"/>
      <c r="L49" s="37"/>
      <c r="M49" s="45">
        <f t="shared" si="0"/>
        <v>0</v>
      </c>
      <c r="N49" s="45">
        <f t="shared" si="1"/>
        <v>0</v>
      </c>
      <c r="O49" s="40">
        <f t="shared" si="2"/>
        <v>0</v>
      </c>
      <c r="P49" s="44">
        <f t="shared" si="3"/>
        <v>0</v>
      </c>
      <c r="Q49" s="34"/>
      <c r="R49" s="57">
        <f t="shared" si="4"/>
        <v>0</v>
      </c>
      <c r="S49" s="45">
        <f t="shared" si="5"/>
        <v>0</v>
      </c>
      <c r="T49" s="40">
        <f t="shared" si="6"/>
        <v>0</v>
      </c>
      <c r="U49" s="40">
        <f t="shared" si="7"/>
        <v>0</v>
      </c>
      <c r="V49" s="40">
        <f t="shared" si="8"/>
        <v>4.496402877697842E-4</v>
      </c>
      <c r="W49" s="40">
        <f t="shared" si="9"/>
        <v>6.0690659707471021E-5</v>
      </c>
      <c r="X49" s="40">
        <f t="shared" si="10"/>
        <v>4.0387722132471731E-4</v>
      </c>
      <c r="Y49" s="40">
        <f t="shared" si="11"/>
        <v>6.0690659707471021E-5</v>
      </c>
      <c r="Z49" s="40">
        <f t="shared" si="12"/>
        <v>0</v>
      </c>
      <c r="AA49" s="40">
        <f t="shared" si="13"/>
        <v>0</v>
      </c>
      <c r="AB49" s="60">
        <f t="shared" si="14"/>
        <v>0</v>
      </c>
      <c r="AC49" s="45">
        <f t="shared" si="15"/>
        <v>0</v>
      </c>
      <c r="AD49" s="45">
        <f t="shared" si="16"/>
        <v>0</v>
      </c>
      <c r="AE49" s="45">
        <f t="shared" si="17"/>
        <v>0</v>
      </c>
      <c r="AF49" s="87">
        <f t="shared" si="18"/>
        <v>1.2138131941494204E-4</v>
      </c>
      <c r="AG49" s="87">
        <f t="shared" si="19"/>
        <v>0</v>
      </c>
      <c r="AH49" s="87">
        <f t="shared" si="20"/>
        <v>1.2138131941494204E-4</v>
      </c>
    </row>
    <row r="50" spans="1:34">
      <c r="A50" s="3" t="s">
        <v>44</v>
      </c>
      <c r="B50" s="39"/>
      <c r="C50" s="39">
        <v>2</v>
      </c>
      <c r="D50" s="36"/>
      <c r="E50" s="39"/>
      <c r="F50" s="39"/>
      <c r="G50" s="39"/>
      <c r="H50" s="39"/>
      <c r="I50" s="39"/>
      <c r="J50" s="39"/>
      <c r="K50" s="39"/>
      <c r="L50" s="37"/>
      <c r="M50" s="45">
        <f t="shared" si="0"/>
        <v>0</v>
      </c>
      <c r="N50" s="45">
        <f t="shared" si="1"/>
        <v>0</v>
      </c>
      <c r="O50" s="40">
        <f t="shared" si="2"/>
        <v>3.7530493525989868E-4</v>
      </c>
      <c r="P50" s="44">
        <f t="shared" si="3"/>
        <v>1.2138131941494204E-4</v>
      </c>
      <c r="Q50" s="34"/>
      <c r="R50" s="57">
        <f t="shared" si="4"/>
        <v>0</v>
      </c>
      <c r="S50" s="45">
        <f t="shared" si="5"/>
        <v>0</v>
      </c>
      <c r="T50" s="40">
        <f t="shared" si="6"/>
        <v>0</v>
      </c>
      <c r="U50" s="40">
        <f t="shared" si="7"/>
        <v>0</v>
      </c>
      <c r="V50" s="40">
        <f t="shared" si="8"/>
        <v>0</v>
      </c>
      <c r="W50" s="40">
        <f t="shared" si="9"/>
        <v>0</v>
      </c>
      <c r="X50" s="40">
        <f t="shared" si="10"/>
        <v>0</v>
      </c>
      <c r="Y50" s="40">
        <f t="shared" si="11"/>
        <v>0</v>
      </c>
      <c r="Z50" s="40">
        <f t="shared" si="12"/>
        <v>0</v>
      </c>
      <c r="AA50" s="40">
        <f t="shared" si="13"/>
        <v>0</v>
      </c>
      <c r="AB50" s="60">
        <f t="shared" si="14"/>
        <v>0</v>
      </c>
      <c r="AC50" s="45">
        <f t="shared" si="15"/>
        <v>0</v>
      </c>
      <c r="AD50" s="45">
        <f t="shared" si="16"/>
        <v>0</v>
      </c>
      <c r="AE50" s="45">
        <f t="shared" si="17"/>
        <v>0</v>
      </c>
      <c r="AF50" s="87">
        <f t="shared" si="18"/>
        <v>1.2138131941494204E-4</v>
      </c>
      <c r="AG50" s="87">
        <f t="shared" si="19"/>
        <v>0</v>
      </c>
      <c r="AH50" s="87">
        <f t="shared" si="20"/>
        <v>1.2138131941494204E-4</v>
      </c>
    </row>
    <row r="51" spans="1:34">
      <c r="A51" s="2"/>
      <c r="B51" s="35"/>
      <c r="C51" s="35"/>
      <c r="D51" s="36"/>
      <c r="E51" s="35"/>
      <c r="F51" s="35"/>
      <c r="G51" s="35"/>
      <c r="H51" s="35"/>
      <c r="I51" s="35"/>
      <c r="J51" s="35"/>
      <c r="K51" s="35"/>
      <c r="L51" s="37"/>
      <c r="M51" s="45">
        <f t="shared" si="0"/>
        <v>0</v>
      </c>
      <c r="N51" s="45">
        <f t="shared" si="1"/>
        <v>0</v>
      </c>
      <c r="O51" s="40">
        <f t="shared" si="2"/>
        <v>0</v>
      </c>
      <c r="P51" s="44">
        <f t="shared" si="3"/>
        <v>0</v>
      </c>
      <c r="Q51" s="34"/>
      <c r="R51" s="57">
        <f t="shared" si="4"/>
        <v>0</v>
      </c>
      <c r="S51" s="45">
        <f t="shared" si="5"/>
        <v>0</v>
      </c>
      <c r="T51" s="40">
        <f t="shared" si="6"/>
        <v>0</v>
      </c>
      <c r="U51" s="40">
        <f t="shared" si="7"/>
        <v>0</v>
      </c>
      <c r="V51" s="40">
        <f t="shared" si="8"/>
        <v>0</v>
      </c>
      <c r="W51" s="40">
        <f t="shared" si="9"/>
        <v>0</v>
      </c>
      <c r="X51" s="40">
        <f t="shared" si="10"/>
        <v>0</v>
      </c>
      <c r="Y51" s="40">
        <f t="shared" si="11"/>
        <v>0</v>
      </c>
      <c r="Z51" s="40">
        <f t="shared" si="12"/>
        <v>0</v>
      </c>
      <c r="AA51" s="40">
        <f t="shared" si="13"/>
        <v>0</v>
      </c>
      <c r="AB51" s="60">
        <f t="shared" si="14"/>
        <v>0</v>
      </c>
      <c r="AC51" s="45">
        <f t="shared" si="15"/>
        <v>0</v>
      </c>
      <c r="AD51" s="45">
        <f t="shared" si="16"/>
        <v>0</v>
      </c>
      <c r="AE51" s="45">
        <f t="shared" si="17"/>
        <v>0</v>
      </c>
      <c r="AF51" s="87">
        <f t="shared" si="18"/>
        <v>0</v>
      </c>
      <c r="AG51" s="87">
        <f t="shared" si="19"/>
        <v>0</v>
      </c>
      <c r="AH51" s="87">
        <f t="shared" si="20"/>
        <v>0</v>
      </c>
    </row>
    <row r="52" spans="1:34">
      <c r="A52" s="2"/>
      <c r="B52" s="35"/>
      <c r="C52" s="35"/>
      <c r="D52" s="36"/>
      <c r="E52" s="35"/>
      <c r="F52" s="35"/>
      <c r="G52" s="35"/>
      <c r="H52" s="35"/>
      <c r="I52" s="35"/>
      <c r="J52" s="35"/>
      <c r="K52" s="35"/>
      <c r="L52" s="37"/>
      <c r="M52" s="45">
        <f t="shared" si="0"/>
        <v>0</v>
      </c>
      <c r="N52" s="45">
        <f t="shared" si="1"/>
        <v>0</v>
      </c>
      <c r="O52" s="40">
        <f t="shared" si="2"/>
        <v>0</v>
      </c>
      <c r="P52" s="44">
        <f t="shared" si="3"/>
        <v>0</v>
      </c>
      <c r="Q52" s="34"/>
      <c r="R52" s="57">
        <f t="shared" si="4"/>
        <v>0</v>
      </c>
      <c r="S52" s="45">
        <f t="shared" si="5"/>
        <v>0</v>
      </c>
      <c r="T52" s="40">
        <f t="shared" si="6"/>
        <v>0</v>
      </c>
      <c r="U52" s="40">
        <f t="shared" si="7"/>
        <v>0</v>
      </c>
      <c r="V52" s="40">
        <f t="shared" si="8"/>
        <v>0</v>
      </c>
      <c r="W52" s="40">
        <f t="shared" si="9"/>
        <v>0</v>
      </c>
      <c r="X52" s="40">
        <f t="shared" si="10"/>
        <v>0</v>
      </c>
      <c r="Y52" s="40">
        <f t="shared" si="11"/>
        <v>0</v>
      </c>
      <c r="Z52" s="40">
        <f t="shared" si="12"/>
        <v>0</v>
      </c>
      <c r="AA52" s="40">
        <f t="shared" si="13"/>
        <v>0</v>
      </c>
      <c r="AB52" s="60">
        <f t="shared" si="14"/>
        <v>0</v>
      </c>
      <c r="AC52" s="45">
        <f t="shared" si="15"/>
        <v>0</v>
      </c>
      <c r="AD52" s="45">
        <f t="shared" si="16"/>
        <v>0</v>
      </c>
      <c r="AE52" s="45">
        <f t="shared" si="17"/>
        <v>0</v>
      </c>
      <c r="AF52" s="87">
        <f t="shared" si="18"/>
        <v>0</v>
      </c>
      <c r="AG52" s="87">
        <f t="shared" si="19"/>
        <v>0</v>
      </c>
      <c r="AH52" s="87">
        <f t="shared" si="20"/>
        <v>0</v>
      </c>
    </row>
    <row r="53" spans="1:34">
      <c r="A53" s="3"/>
      <c r="B53" s="39"/>
      <c r="C53" s="39"/>
      <c r="D53" s="36"/>
      <c r="E53" s="39"/>
      <c r="F53" s="39"/>
      <c r="G53" s="39"/>
      <c r="H53" s="39"/>
      <c r="I53" s="39"/>
      <c r="J53" s="39"/>
      <c r="K53" s="39"/>
      <c r="L53" s="37"/>
      <c r="M53" s="45">
        <f t="shared" si="0"/>
        <v>0</v>
      </c>
      <c r="N53" s="45">
        <f t="shared" si="1"/>
        <v>0</v>
      </c>
      <c r="O53" s="40">
        <f t="shared" si="2"/>
        <v>0</v>
      </c>
      <c r="P53" s="44">
        <f t="shared" si="3"/>
        <v>0</v>
      </c>
      <c r="Q53" s="34"/>
      <c r="R53" s="57">
        <f t="shared" si="4"/>
        <v>0</v>
      </c>
      <c r="S53" s="45">
        <f t="shared" si="5"/>
        <v>0</v>
      </c>
      <c r="T53" s="40">
        <f t="shared" si="6"/>
        <v>0</v>
      </c>
      <c r="U53" s="40">
        <f t="shared" si="7"/>
        <v>0</v>
      </c>
      <c r="V53" s="40">
        <f t="shared" si="8"/>
        <v>0</v>
      </c>
      <c r="W53" s="40">
        <f t="shared" si="9"/>
        <v>0</v>
      </c>
      <c r="X53" s="40">
        <f t="shared" si="10"/>
        <v>0</v>
      </c>
      <c r="Y53" s="40">
        <f t="shared" si="11"/>
        <v>0</v>
      </c>
      <c r="Z53" s="40">
        <f t="shared" si="12"/>
        <v>0</v>
      </c>
      <c r="AA53" s="40">
        <f t="shared" si="13"/>
        <v>0</v>
      </c>
      <c r="AB53" s="60">
        <f t="shared" si="14"/>
        <v>0</v>
      </c>
      <c r="AC53" s="45">
        <f t="shared" si="15"/>
        <v>0</v>
      </c>
      <c r="AD53" s="45">
        <f t="shared" si="16"/>
        <v>0</v>
      </c>
      <c r="AE53" s="45">
        <f t="shared" si="17"/>
        <v>0</v>
      </c>
      <c r="AF53" s="87">
        <f t="shared" si="18"/>
        <v>0</v>
      </c>
      <c r="AG53" s="87">
        <f t="shared" si="19"/>
        <v>0</v>
      </c>
      <c r="AH53" s="87">
        <f t="shared" si="20"/>
        <v>0</v>
      </c>
    </row>
    <row r="54" spans="1:34">
      <c r="A54" s="66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63"/>
      <c r="N54" s="63"/>
      <c r="O54" s="63"/>
      <c r="P54" s="64"/>
      <c r="Q54" s="65"/>
      <c r="R54" s="64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87"/>
      <c r="AG54" s="52"/>
      <c r="AH54" s="53"/>
    </row>
    <row r="55" spans="1:34">
      <c r="A55" s="5" t="s">
        <v>45</v>
      </c>
      <c r="B55" s="41">
        <f>SUM(B6:B53)</f>
        <v>11</v>
      </c>
      <c r="C55" s="41">
        <f>SUM(C6:C53)</f>
        <v>242</v>
      </c>
      <c r="D55" s="41"/>
      <c r="E55" s="41">
        <f t="shared" ref="E55:K55" si="21">SUM(E6:E53)</f>
        <v>16</v>
      </c>
      <c r="F55" s="41">
        <f t="shared" si="21"/>
        <v>41</v>
      </c>
      <c r="G55" s="41">
        <f t="shared" si="21"/>
        <v>62</v>
      </c>
      <c r="H55" s="41">
        <f t="shared" si="21"/>
        <v>34</v>
      </c>
      <c r="I55" s="41">
        <f t="shared" si="21"/>
        <v>21</v>
      </c>
      <c r="J55" s="41">
        <f t="shared" si="21"/>
        <v>9</v>
      </c>
      <c r="K55" s="41">
        <f t="shared" si="21"/>
        <v>8</v>
      </c>
      <c r="L55" s="67"/>
      <c r="M55" s="69">
        <f t="shared" si="0"/>
        <v>1.1615628299894404E-2</v>
      </c>
      <c r="N55" s="69">
        <f t="shared" si="1"/>
        <v>6.6759725678218126E-4</v>
      </c>
      <c r="O55" s="70">
        <f t="shared" si="2"/>
        <v>4.5411897166447737E-2</v>
      </c>
      <c r="P55" s="71">
        <f t="shared" si="3"/>
        <v>1.4687139649207986E-2</v>
      </c>
      <c r="Q55" s="68"/>
      <c r="R55" s="72">
        <f t="shared" si="4"/>
        <v>1.1976047904191617E-2</v>
      </c>
      <c r="S55" s="69">
        <f t="shared" si="5"/>
        <v>9.7105055531953634E-4</v>
      </c>
      <c r="T55" s="70">
        <f t="shared" si="6"/>
        <v>2.0875763747454174E-2</v>
      </c>
      <c r="U55" s="70">
        <f t="shared" si="7"/>
        <v>2.4883170480063119E-3</v>
      </c>
      <c r="V55" s="70">
        <f t="shared" si="8"/>
        <v>2.7877697841726619E-2</v>
      </c>
      <c r="W55" s="70">
        <f t="shared" si="9"/>
        <v>3.7628209018632031E-3</v>
      </c>
      <c r="X55" s="70">
        <f t="shared" si="10"/>
        <v>1.3731825525040387E-2</v>
      </c>
      <c r="Y55" s="70">
        <f t="shared" si="11"/>
        <v>2.0634824300540147E-3</v>
      </c>
      <c r="Z55" s="70">
        <f t="shared" si="12"/>
        <v>2.4333719582850522E-2</v>
      </c>
      <c r="AA55" s="70">
        <f t="shared" si="13"/>
        <v>1.2745038538568914E-3</v>
      </c>
      <c r="AB55" s="73">
        <f t="shared" si="14"/>
        <v>1.070154577883472E-2</v>
      </c>
      <c r="AC55" s="69">
        <f t="shared" si="15"/>
        <v>5.4621593736723924E-4</v>
      </c>
      <c r="AD55" s="69">
        <f t="shared" si="16"/>
        <v>1.6096579476861168E-2</v>
      </c>
      <c r="AE55" s="69">
        <f t="shared" si="17"/>
        <v>4.8552527765976817E-4</v>
      </c>
      <c r="AF55" s="88">
        <f>SUM(N55+P55+S55+U55+W55+Y55+AA55+AC55+AE55)</f>
        <v>2.6946652910117129E-2</v>
      </c>
      <c r="AG55" s="88">
        <f t="shared" si="19"/>
        <v>2.6703890271287251E-3</v>
      </c>
      <c r="AH55" s="88">
        <f t="shared" si="20"/>
        <v>2.4276263882988407E-2</v>
      </c>
    </row>
    <row r="56" spans="1:34">
      <c r="N56" s="46"/>
    </row>
  </sheetData>
  <phoneticPr fontId="5" type="noConversion"/>
  <printOptions gridLines="1"/>
  <pageMargins left="0.75" right="0.75" top="1" bottom="1" header="0" footer="0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5546875" defaultRowHeight="12.75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Full1</vt:lpstr>
      <vt:lpstr>Full2</vt:lpstr>
    </vt:vector>
  </TitlesOfParts>
  <Company>TVC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camp_ori</dc:creator>
  <cp:lastModifiedBy>carmina</cp:lastModifiedBy>
  <dcterms:created xsi:type="dcterms:W3CDTF">2013-05-16T10:55:08Z</dcterms:created>
  <dcterms:modified xsi:type="dcterms:W3CDTF">2013-07-11T11:44:04Z</dcterms:modified>
</cp:coreProperties>
</file>